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085"/>
  </bookViews>
  <sheets>
    <sheet name="Медиа" sheetId="8" r:id="rId1"/>
    <sheet name="технологический" sheetId="4" r:id="rId2"/>
    <sheet name="естественно-научный" sheetId="5" r:id="rId3"/>
    <sheet name="соц-эконом (1 корпус)" sheetId="9" r:id="rId4"/>
    <sheet name="соц-эконом (2 корпус)" sheetId="10" r:id="rId5"/>
  </sheets>
  <definedNames>
    <definedName name="_xlnm._FilterDatabase" localSheetId="2" hidden="1">'естественно-научный'!$A$1:$S$35</definedName>
    <definedName name="_xlnm._FilterDatabase" localSheetId="0" hidden="1">Медиа!$A$1:$S$31</definedName>
    <definedName name="_xlnm._FilterDatabase" localSheetId="3" hidden="1">'соц-эконом (1 корпус)'!$A$1:$S$65</definedName>
    <definedName name="_xlnm._FilterDatabase" localSheetId="4" hidden="1">'соц-эконом (2 корпус)'!$A$1:$S$87</definedName>
    <definedName name="_xlnm._FilterDatabase" localSheetId="1" hidden="1">технологический!$A$1:$S$41</definedName>
    <definedName name="_xlnm.Print_Area" localSheetId="2">'естественно-научный'!$A$9:$C$35</definedName>
    <definedName name="_xlnm.Print_Area" localSheetId="0">Медиа!$A$8:$C$31</definedName>
    <definedName name="_xlnm.Print_Area" localSheetId="3">'соц-эконом (1 корпус)'!$A$7:$C$54</definedName>
    <definedName name="_xlnm.Print_Area" localSheetId="4">'соц-эконом (2 корпус)'!$A$4:$C$66</definedName>
    <definedName name="_xlnm.Print_Area" localSheetId="1">технологический!#REF!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10" l="1"/>
  <c r="S36" i="10" s="1"/>
  <c r="O36" i="10"/>
  <c r="P36" i="10" s="1"/>
  <c r="K36" i="10"/>
  <c r="L36" i="10" s="1"/>
  <c r="G36" i="10"/>
  <c r="H36" i="10" s="1"/>
  <c r="U36" i="10" l="1"/>
  <c r="R27" i="5"/>
  <c r="S27" i="5" s="1"/>
  <c r="O27" i="5"/>
  <c r="P27" i="5" s="1"/>
  <c r="K27" i="5"/>
  <c r="L27" i="5" s="1"/>
  <c r="G27" i="5"/>
  <c r="H27" i="5" s="1"/>
  <c r="U27" i="5" l="1"/>
  <c r="R18" i="5"/>
  <c r="S18" i="5" s="1"/>
  <c r="O18" i="5"/>
  <c r="P18" i="5" s="1"/>
  <c r="K18" i="5"/>
  <c r="L18" i="5" s="1"/>
  <c r="G18" i="5"/>
  <c r="H18" i="5" s="1"/>
  <c r="U18" i="5" l="1"/>
  <c r="R7" i="8" l="1"/>
  <c r="S7" i="8" s="1"/>
  <c r="O7" i="8"/>
  <c r="P7" i="8" s="1"/>
  <c r="K7" i="8"/>
  <c r="L7" i="8" s="1"/>
  <c r="G7" i="8"/>
  <c r="H7" i="8" s="1"/>
  <c r="U7" i="8" l="1"/>
  <c r="R37" i="10"/>
  <c r="S37" i="10" s="1"/>
  <c r="O37" i="10"/>
  <c r="P37" i="10" s="1"/>
  <c r="K37" i="10"/>
  <c r="L37" i="10" s="1"/>
  <c r="G37" i="10"/>
  <c r="H37" i="10" s="1"/>
  <c r="S38" i="4"/>
  <c r="O38" i="4"/>
  <c r="P38" i="4" s="1"/>
  <c r="K38" i="4"/>
  <c r="L38" i="4" s="1"/>
  <c r="G38" i="4"/>
  <c r="H38" i="4" s="1"/>
  <c r="R25" i="5"/>
  <c r="S25" i="5" s="1"/>
  <c r="O25" i="5"/>
  <c r="P25" i="5" s="1"/>
  <c r="K25" i="5"/>
  <c r="L25" i="5" s="1"/>
  <c r="G25" i="5"/>
  <c r="H25" i="5" s="1"/>
  <c r="R36" i="5"/>
  <c r="S36" i="5" s="1"/>
  <c r="O36" i="5"/>
  <c r="P36" i="5" s="1"/>
  <c r="K36" i="5"/>
  <c r="L36" i="5" s="1"/>
  <c r="G36" i="5"/>
  <c r="H36" i="5" s="1"/>
  <c r="O35" i="4"/>
  <c r="P35" i="4" s="1"/>
  <c r="K35" i="4"/>
  <c r="L35" i="4" s="1"/>
  <c r="G35" i="4"/>
  <c r="H35" i="4" s="1"/>
  <c r="R44" i="9"/>
  <c r="S44" i="9" s="1"/>
  <c r="O44" i="9"/>
  <c r="P44" i="9" s="1"/>
  <c r="K44" i="9"/>
  <c r="L44" i="9" s="1"/>
  <c r="G44" i="9"/>
  <c r="H44" i="9" s="1"/>
  <c r="R79" i="10"/>
  <c r="S79" i="10" s="1"/>
  <c r="O79" i="10"/>
  <c r="P79" i="10" s="1"/>
  <c r="K79" i="10"/>
  <c r="L79" i="10" s="1"/>
  <c r="G79" i="10"/>
  <c r="H79" i="10" s="1"/>
  <c r="G84" i="10"/>
  <c r="H84" i="10" s="1"/>
  <c r="K84" i="10"/>
  <c r="L84" i="10" s="1"/>
  <c r="O84" i="10"/>
  <c r="P84" i="10" s="1"/>
  <c r="R84" i="10"/>
  <c r="S84" i="10" s="1"/>
  <c r="R66" i="9"/>
  <c r="S66" i="9" s="1"/>
  <c r="O66" i="9"/>
  <c r="P66" i="9" s="1"/>
  <c r="K66" i="9"/>
  <c r="L66" i="9" s="1"/>
  <c r="G66" i="9"/>
  <c r="H66" i="9" s="1"/>
  <c r="R12" i="9"/>
  <c r="S12" i="9" s="1"/>
  <c r="O12" i="9"/>
  <c r="P12" i="9" s="1"/>
  <c r="K12" i="9"/>
  <c r="L12" i="9" s="1"/>
  <c r="G12" i="9"/>
  <c r="H12" i="9" s="1"/>
  <c r="R13" i="9"/>
  <c r="S13" i="9" s="1"/>
  <c r="O13" i="9"/>
  <c r="K13" i="9"/>
  <c r="L13" i="9" s="1"/>
  <c r="G13" i="9"/>
  <c r="H13" i="9" s="1"/>
  <c r="R11" i="9"/>
  <c r="S11" i="9" s="1"/>
  <c r="O11" i="9"/>
  <c r="P11" i="9" s="1"/>
  <c r="K11" i="9"/>
  <c r="L11" i="9" s="1"/>
  <c r="G11" i="9"/>
  <c r="H11" i="9" s="1"/>
  <c r="U79" i="10" l="1"/>
  <c r="U37" i="10"/>
  <c r="U84" i="10"/>
  <c r="T38" i="4"/>
  <c r="U25" i="5"/>
  <c r="U36" i="5"/>
  <c r="T35" i="4"/>
  <c r="U44" i="9"/>
  <c r="U66" i="9"/>
  <c r="U12" i="9"/>
  <c r="U13" i="9"/>
  <c r="U11" i="9"/>
  <c r="R25" i="10"/>
  <c r="S25" i="10" s="1"/>
  <c r="O25" i="10"/>
  <c r="P25" i="10" s="1"/>
  <c r="K25" i="10"/>
  <c r="L25" i="10" s="1"/>
  <c r="G25" i="10"/>
  <c r="H25" i="10" s="1"/>
  <c r="R85" i="10"/>
  <c r="S85" i="10" s="1"/>
  <c r="O85" i="10"/>
  <c r="P85" i="10" s="1"/>
  <c r="K85" i="10"/>
  <c r="L85" i="10" s="1"/>
  <c r="G85" i="10"/>
  <c r="H85" i="10" s="1"/>
  <c r="R64" i="10"/>
  <c r="S64" i="10" s="1"/>
  <c r="O64" i="10"/>
  <c r="P64" i="10" s="1"/>
  <c r="K64" i="10"/>
  <c r="L64" i="10" s="1"/>
  <c r="G64" i="10"/>
  <c r="H64" i="10" s="1"/>
  <c r="R63" i="10"/>
  <c r="S63" i="10" s="1"/>
  <c r="O63" i="10"/>
  <c r="P63" i="10" s="1"/>
  <c r="K63" i="10"/>
  <c r="L63" i="10" s="1"/>
  <c r="G63" i="10"/>
  <c r="H63" i="10" s="1"/>
  <c r="R39" i="10"/>
  <c r="S39" i="10" s="1"/>
  <c r="O39" i="10"/>
  <c r="P39" i="10" s="1"/>
  <c r="K39" i="10"/>
  <c r="L39" i="10" s="1"/>
  <c r="G39" i="10"/>
  <c r="H39" i="10" s="1"/>
  <c r="R88" i="10"/>
  <c r="S88" i="10" s="1"/>
  <c r="O88" i="10"/>
  <c r="P88" i="10" s="1"/>
  <c r="K88" i="10"/>
  <c r="L88" i="10" s="1"/>
  <c r="G88" i="10"/>
  <c r="H88" i="10" s="1"/>
  <c r="R86" i="10"/>
  <c r="S86" i="10" s="1"/>
  <c r="O86" i="10"/>
  <c r="P86" i="10" s="1"/>
  <c r="K86" i="10"/>
  <c r="L86" i="10" s="1"/>
  <c r="G86" i="10"/>
  <c r="H86" i="10" s="1"/>
  <c r="R78" i="10"/>
  <c r="S78" i="10" s="1"/>
  <c r="O78" i="10"/>
  <c r="P78" i="10" s="1"/>
  <c r="K78" i="10"/>
  <c r="L78" i="10" s="1"/>
  <c r="G78" i="10"/>
  <c r="H78" i="10" s="1"/>
  <c r="R46" i="10"/>
  <c r="S46" i="10" s="1"/>
  <c r="O46" i="10"/>
  <c r="P46" i="10" s="1"/>
  <c r="K46" i="10"/>
  <c r="L46" i="10" s="1"/>
  <c r="G46" i="10"/>
  <c r="H46" i="10" s="1"/>
  <c r="G47" i="10"/>
  <c r="H47" i="10" s="1"/>
  <c r="K47" i="10"/>
  <c r="L47" i="10" s="1"/>
  <c r="O47" i="10"/>
  <c r="P47" i="10" s="1"/>
  <c r="R47" i="10"/>
  <c r="S47" i="10" s="1"/>
  <c r="R38" i="10"/>
  <c r="S38" i="10" s="1"/>
  <c r="O38" i="10"/>
  <c r="P38" i="10" s="1"/>
  <c r="K38" i="10"/>
  <c r="L38" i="10" s="1"/>
  <c r="G38" i="10"/>
  <c r="H38" i="10" s="1"/>
  <c r="U38" i="10" l="1"/>
  <c r="U25" i="10"/>
  <c r="U85" i="10"/>
  <c r="U64" i="10"/>
  <c r="U63" i="10"/>
  <c r="U39" i="10"/>
  <c r="U46" i="10"/>
  <c r="U86" i="10"/>
  <c r="U47" i="10"/>
  <c r="U88" i="10"/>
  <c r="U78" i="10"/>
  <c r="R13" i="4" l="1"/>
  <c r="S13" i="4" s="1"/>
  <c r="K13" i="4"/>
  <c r="L13" i="4" s="1"/>
  <c r="G13" i="4"/>
  <c r="H13" i="4" s="1"/>
  <c r="R87" i="10"/>
  <c r="S87" i="10" s="1"/>
  <c r="O87" i="10"/>
  <c r="P87" i="10" s="1"/>
  <c r="K87" i="10"/>
  <c r="L87" i="10" s="1"/>
  <c r="G87" i="10"/>
  <c r="H87" i="10" s="1"/>
  <c r="R77" i="10"/>
  <c r="S77" i="10" s="1"/>
  <c r="O77" i="10"/>
  <c r="P77" i="10" s="1"/>
  <c r="K77" i="10"/>
  <c r="L77" i="10" s="1"/>
  <c r="G77" i="10"/>
  <c r="H77" i="10" s="1"/>
  <c r="R76" i="10"/>
  <c r="S76" i="10" s="1"/>
  <c r="O76" i="10"/>
  <c r="P76" i="10" s="1"/>
  <c r="K76" i="10"/>
  <c r="L76" i="10" s="1"/>
  <c r="G76" i="10"/>
  <c r="H76" i="10" s="1"/>
  <c r="R75" i="10"/>
  <c r="S75" i="10" s="1"/>
  <c r="O75" i="10"/>
  <c r="P75" i="10" s="1"/>
  <c r="K75" i="10"/>
  <c r="L75" i="10" s="1"/>
  <c r="G75" i="10"/>
  <c r="H75" i="10" s="1"/>
  <c r="R74" i="10"/>
  <c r="S74" i="10" s="1"/>
  <c r="O74" i="10"/>
  <c r="P74" i="10" s="1"/>
  <c r="K74" i="10"/>
  <c r="L74" i="10" s="1"/>
  <c r="G74" i="10"/>
  <c r="H74" i="10" s="1"/>
  <c r="R73" i="10"/>
  <c r="S73" i="10" s="1"/>
  <c r="O73" i="10"/>
  <c r="P73" i="10" s="1"/>
  <c r="K73" i="10"/>
  <c r="L73" i="10" s="1"/>
  <c r="G73" i="10"/>
  <c r="H73" i="10" s="1"/>
  <c r="R72" i="10"/>
  <c r="S72" i="10" s="1"/>
  <c r="O72" i="10"/>
  <c r="P72" i="10" s="1"/>
  <c r="K72" i="10"/>
  <c r="L72" i="10" s="1"/>
  <c r="G72" i="10"/>
  <c r="H72" i="10" s="1"/>
  <c r="R71" i="10"/>
  <c r="S71" i="10" s="1"/>
  <c r="O71" i="10"/>
  <c r="P71" i="10" s="1"/>
  <c r="K71" i="10"/>
  <c r="L71" i="10" s="1"/>
  <c r="G71" i="10"/>
  <c r="H71" i="10" s="1"/>
  <c r="R70" i="10"/>
  <c r="S70" i="10" s="1"/>
  <c r="O70" i="10"/>
  <c r="P70" i="10" s="1"/>
  <c r="K70" i="10"/>
  <c r="L70" i="10" s="1"/>
  <c r="G70" i="10"/>
  <c r="H70" i="10" s="1"/>
  <c r="R69" i="10"/>
  <c r="S69" i="10" s="1"/>
  <c r="O69" i="10"/>
  <c r="P69" i="10" s="1"/>
  <c r="K69" i="10"/>
  <c r="L69" i="10" s="1"/>
  <c r="G69" i="10"/>
  <c r="H69" i="10" s="1"/>
  <c r="R68" i="10"/>
  <c r="S68" i="10" s="1"/>
  <c r="O68" i="10"/>
  <c r="P68" i="10" s="1"/>
  <c r="K68" i="10"/>
  <c r="L68" i="10" s="1"/>
  <c r="G68" i="10"/>
  <c r="H68" i="10" s="1"/>
  <c r="R67" i="10"/>
  <c r="S67" i="10" s="1"/>
  <c r="O67" i="10"/>
  <c r="P67" i="10" s="1"/>
  <c r="K67" i="10"/>
  <c r="L67" i="10" s="1"/>
  <c r="G67" i="10"/>
  <c r="H67" i="10" s="1"/>
  <c r="R66" i="10"/>
  <c r="S66" i="10" s="1"/>
  <c r="O66" i="10"/>
  <c r="P66" i="10" s="1"/>
  <c r="K66" i="10"/>
  <c r="L66" i="10" s="1"/>
  <c r="G66" i="10"/>
  <c r="H66" i="10" s="1"/>
  <c r="R65" i="10"/>
  <c r="S65" i="10" s="1"/>
  <c r="O65" i="10"/>
  <c r="P65" i="10" s="1"/>
  <c r="K65" i="10"/>
  <c r="L65" i="10" s="1"/>
  <c r="G65" i="10"/>
  <c r="H65" i="10" s="1"/>
  <c r="R62" i="10"/>
  <c r="S62" i="10" s="1"/>
  <c r="O62" i="10"/>
  <c r="P62" i="10" s="1"/>
  <c r="K62" i="10"/>
  <c r="L62" i="10" s="1"/>
  <c r="G62" i="10"/>
  <c r="H62" i="10" s="1"/>
  <c r="R61" i="10"/>
  <c r="S61" i="10" s="1"/>
  <c r="O61" i="10"/>
  <c r="P61" i="10" s="1"/>
  <c r="K61" i="10"/>
  <c r="L61" i="10" s="1"/>
  <c r="G61" i="10"/>
  <c r="H61" i="10" s="1"/>
  <c r="R60" i="10"/>
  <c r="S60" i="10" s="1"/>
  <c r="O60" i="10"/>
  <c r="P60" i="10" s="1"/>
  <c r="K60" i="10"/>
  <c r="L60" i="10" s="1"/>
  <c r="G60" i="10"/>
  <c r="H60" i="10" s="1"/>
  <c r="R59" i="10"/>
  <c r="S59" i="10" s="1"/>
  <c r="O59" i="10"/>
  <c r="P59" i="10" s="1"/>
  <c r="K59" i="10"/>
  <c r="L59" i="10" s="1"/>
  <c r="G59" i="10"/>
  <c r="H59" i="10" s="1"/>
  <c r="R58" i="10"/>
  <c r="S58" i="10" s="1"/>
  <c r="O58" i="10"/>
  <c r="P58" i="10" s="1"/>
  <c r="K58" i="10"/>
  <c r="L58" i="10" s="1"/>
  <c r="G58" i="10"/>
  <c r="H58" i="10" s="1"/>
  <c r="R57" i="10"/>
  <c r="S57" i="10" s="1"/>
  <c r="O57" i="10"/>
  <c r="P57" i="10" s="1"/>
  <c r="K57" i="10"/>
  <c r="L57" i="10" s="1"/>
  <c r="G57" i="10"/>
  <c r="H57" i="10" s="1"/>
  <c r="R56" i="10"/>
  <c r="S56" i="10" s="1"/>
  <c r="O56" i="10"/>
  <c r="P56" i="10" s="1"/>
  <c r="K56" i="10"/>
  <c r="L56" i="10" s="1"/>
  <c r="G56" i="10"/>
  <c r="H56" i="10" s="1"/>
  <c r="R55" i="10"/>
  <c r="S55" i="10" s="1"/>
  <c r="O55" i="10"/>
  <c r="P55" i="10" s="1"/>
  <c r="K55" i="10"/>
  <c r="L55" i="10" s="1"/>
  <c r="G55" i="10"/>
  <c r="H55" i="10" s="1"/>
  <c r="R54" i="10"/>
  <c r="S54" i="10" s="1"/>
  <c r="O54" i="10"/>
  <c r="P54" i="10" s="1"/>
  <c r="K54" i="10"/>
  <c r="L54" i="10" s="1"/>
  <c r="G54" i="10"/>
  <c r="H54" i="10" s="1"/>
  <c r="R53" i="10"/>
  <c r="S53" i="10" s="1"/>
  <c r="O53" i="10"/>
  <c r="P53" i="10" s="1"/>
  <c r="K53" i="10"/>
  <c r="L53" i="10" s="1"/>
  <c r="G53" i="10"/>
  <c r="H53" i="10" s="1"/>
  <c r="R52" i="10"/>
  <c r="S52" i="10" s="1"/>
  <c r="O52" i="10"/>
  <c r="P52" i="10" s="1"/>
  <c r="K52" i="10"/>
  <c r="L52" i="10" s="1"/>
  <c r="G52" i="10"/>
  <c r="H52" i="10" s="1"/>
  <c r="R51" i="10"/>
  <c r="S51" i="10" s="1"/>
  <c r="O51" i="10"/>
  <c r="P51" i="10" s="1"/>
  <c r="K51" i="10"/>
  <c r="L51" i="10" s="1"/>
  <c r="G51" i="10"/>
  <c r="H51" i="10" s="1"/>
  <c r="R50" i="10"/>
  <c r="S50" i="10" s="1"/>
  <c r="O50" i="10"/>
  <c r="P50" i="10" s="1"/>
  <c r="K50" i="10"/>
  <c r="L50" i="10" s="1"/>
  <c r="G50" i="10"/>
  <c r="H50" i="10" s="1"/>
  <c r="R49" i="10"/>
  <c r="S49" i="10" s="1"/>
  <c r="O49" i="10"/>
  <c r="P49" i="10" s="1"/>
  <c r="K49" i="10"/>
  <c r="L49" i="10" s="1"/>
  <c r="G49" i="10"/>
  <c r="H49" i="10" s="1"/>
  <c r="R48" i="10"/>
  <c r="S48" i="10" s="1"/>
  <c r="O48" i="10"/>
  <c r="P48" i="10" s="1"/>
  <c r="K48" i="10"/>
  <c r="L48" i="10" s="1"/>
  <c r="G48" i="10"/>
  <c r="H48" i="10" s="1"/>
  <c r="R45" i="10"/>
  <c r="S45" i="10" s="1"/>
  <c r="O45" i="10"/>
  <c r="P45" i="10" s="1"/>
  <c r="K45" i="10"/>
  <c r="L45" i="10" s="1"/>
  <c r="G45" i="10"/>
  <c r="H45" i="10" s="1"/>
  <c r="R44" i="10"/>
  <c r="S44" i="10" s="1"/>
  <c r="O44" i="10"/>
  <c r="P44" i="10" s="1"/>
  <c r="K44" i="10"/>
  <c r="L44" i="10" s="1"/>
  <c r="G44" i="10"/>
  <c r="H44" i="10" s="1"/>
  <c r="R43" i="10"/>
  <c r="S43" i="10" s="1"/>
  <c r="O43" i="10"/>
  <c r="P43" i="10" s="1"/>
  <c r="K43" i="10"/>
  <c r="L43" i="10" s="1"/>
  <c r="G43" i="10"/>
  <c r="H43" i="10" s="1"/>
  <c r="R42" i="10"/>
  <c r="S42" i="10" s="1"/>
  <c r="O42" i="10"/>
  <c r="P42" i="10" s="1"/>
  <c r="K42" i="10"/>
  <c r="L42" i="10" s="1"/>
  <c r="G42" i="10"/>
  <c r="H42" i="10" s="1"/>
  <c r="R41" i="10"/>
  <c r="S41" i="10" s="1"/>
  <c r="O41" i="10"/>
  <c r="P41" i="10" s="1"/>
  <c r="K41" i="10"/>
  <c r="L41" i="10" s="1"/>
  <c r="G41" i="10"/>
  <c r="H41" i="10" s="1"/>
  <c r="R40" i="10"/>
  <c r="S40" i="10" s="1"/>
  <c r="O40" i="10"/>
  <c r="P40" i="10" s="1"/>
  <c r="K40" i="10"/>
  <c r="L40" i="10" s="1"/>
  <c r="G40" i="10"/>
  <c r="H40" i="10" s="1"/>
  <c r="R35" i="10"/>
  <c r="S35" i="10" s="1"/>
  <c r="O35" i="10"/>
  <c r="P35" i="10" s="1"/>
  <c r="K35" i="10"/>
  <c r="L35" i="10" s="1"/>
  <c r="G35" i="10"/>
  <c r="H35" i="10" s="1"/>
  <c r="R34" i="10"/>
  <c r="S34" i="10" s="1"/>
  <c r="O34" i="10"/>
  <c r="P34" i="10" s="1"/>
  <c r="K34" i="10"/>
  <c r="L34" i="10" s="1"/>
  <c r="G34" i="10"/>
  <c r="H34" i="10" s="1"/>
  <c r="R33" i="10"/>
  <c r="S33" i="10" s="1"/>
  <c r="O33" i="10"/>
  <c r="P33" i="10" s="1"/>
  <c r="K33" i="10"/>
  <c r="L33" i="10" s="1"/>
  <c r="G33" i="10"/>
  <c r="H33" i="10" s="1"/>
  <c r="R32" i="10"/>
  <c r="S32" i="10" s="1"/>
  <c r="O32" i="10"/>
  <c r="P32" i="10" s="1"/>
  <c r="K32" i="10"/>
  <c r="L32" i="10" s="1"/>
  <c r="G32" i="10"/>
  <c r="H32" i="10" s="1"/>
  <c r="R31" i="10"/>
  <c r="S31" i="10" s="1"/>
  <c r="O31" i="10"/>
  <c r="P31" i="10" s="1"/>
  <c r="K31" i="10"/>
  <c r="L31" i="10" s="1"/>
  <c r="G31" i="10"/>
  <c r="H31" i="10" s="1"/>
  <c r="R30" i="10"/>
  <c r="S30" i="10" s="1"/>
  <c r="O30" i="10"/>
  <c r="P30" i="10" s="1"/>
  <c r="K30" i="10"/>
  <c r="L30" i="10" s="1"/>
  <c r="G30" i="10"/>
  <c r="H30" i="10" s="1"/>
  <c r="R29" i="10"/>
  <c r="S29" i="10" s="1"/>
  <c r="O29" i="10"/>
  <c r="P29" i="10" s="1"/>
  <c r="K29" i="10"/>
  <c r="L29" i="10" s="1"/>
  <c r="G29" i="10"/>
  <c r="H29" i="10" s="1"/>
  <c r="R28" i="10"/>
  <c r="S28" i="10" s="1"/>
  <c r="O28" i="10"/>
  <c r="P28" i="10" s="1"/>
  <c r="K28" i="10"/>
  <c r="L28" i="10" s="1"/>
  <c r="G28" i="10"/>
  <c r="H28" i="10" s="1"/>
  <c r="R27" i="10"/>
  <c r="S27" i="10" s="1"/>
  <c r="O27" i="10"/>
  <c r="P27" i="10" s="1"/>
  <c r="K27" i="10"/>
  <c r="L27" i="10" s="1"/>
  <c r="G27" i="10"/>
  <c r="H27" i="10" s="1"/>
  <c r="R26" i="10"/>
  <c r="S26" i="10" s="1"/>
  <c r="O26" i="10"/>
  <c r="P26" i="10" s="1"/>
  <c r="K26" i="10"/>
  <c r="L26" i="10" s="1"/>
  <c r="G26" i="10"/>
  <c r="H26" i="10" s="1"/>
  <c r="R24" i="10"/>
  <c r="S24" i="10" s="1"/>
  <c r="O24" i="10"/>
  <c r="P24" i="10" s="1"/>
  <c r="K24" i="10"/>
  <c r="L24" i="10" s="1"/>
  <c r="G24" i="10"/>
  <c r="H24" i="10" s="1"/>
  <c r="R23" i="10"/>
  <c r="S23" i="10" s="1"/>
  <c r="O23" i="10"/>
  <c r="P23" i="10" s="1"/>
  <c r="K23" i="10"/>
  <c r="L23" i="10" s="1"/>
  <c r="G23" i="10"/>
  <c r="H23" i="10" s="1"/>
  <c r="R22" i="10"/>
  <c r="S22" i="10" s="1"/>
  <c r="O22" i="10"/>
  <c r="P22" i="10" s="1"/>
  <c r="K22" i="10"/>
  <c r="L22" i="10" s="1"/>
  <c r="G22" i="10"/>
  <c r="H22" i="10" s="1"/>
  <c r="R21" i="10"/>
  <c r="S21" i="10" s="1"/>
  <c r="O21" i="10"/>
  <c r="P21" i="10" s="1"/>
  <c r="K21" i="10"/>
  <c r="L21" i="10" s="1"/>
  <c r="G21" i="10"/>
  <c r="H21" i="10" s="1"/>
  <c r="R20" i="10"/>
  <c r="S20" i="10" s="1"/>
  <c r="O20" i="10"/>
  <c r="P20" i="10" s="1"/>
  <c r="K20" i="10"/>
  <c r="L20" i="10" s="1"/>
  <c r="G20" i="10"/>
  <c r="H20" i="10" s="1"/>
  <c r="R19" i="10"/>
  <c r="S19" i="10" s="1"/>
  <c r="O19" i="10"/>
  <c r="P19" i="10" s="1"/>
  <c r="K19" i="10"/>
  <c r="L19" i="10" s="1"/>
  <c r="G19" i="10"/>
  <c r="H19" i="10" s="1"/>
  <c r="R18" i="10"/>
  <c r="S18" i="10" s="1"/>
  <c r="O18" i="10"/>
  <c r="P18" i="10" s="1"/>
  <c r="K18" i="10"/>
  <c r="L18" i="10" s="1"/>
  <c r="G18" i="10"/>
  <c r="H18" i="10" s="1"/>
  <c r="R17" i="10"/>
  <c r="S17" i="10" s="1"/>
  <c r="O17" i="10"/>
  <c r="P17" i="10" s="1"/>
  <c r="K17" i="10"/>
  <c r="L17" i="10" s="1"/>
  <c r="G17" i="10"/>
  <c r="H17" i="10" s="1"/>
  <c r="R16" i="10"/>
  <c r="S16" i="10" s="1"/>
  <c r="O16" i="10"/>
  <c r="P16" i="10" s="1"/>
  <c r="K16" i="10"/>
  <c r="L16" i="10" s="1"/>
  <c r="G16" i="10"/>
  <c r="H16" i="10" s="1"/>
  <c r="R15" i="10"/>
  <c r="S15" i="10" s="1"/>
  <c r="O15" i="10"/>
  <c r="P15" i="10" s="1"/>
  <c r="K15" i="10"/>
  <c r="L15" i="10" s="1"/>
  <c r="G15" i="10"/>
  <c r="H15" i="10" s="1"/>
  <c r="R14" i="10"/>
  <c r="S14" i="10" s="1"/>
  <c r="O14" i="10"/>
  <c r="P14" i="10" s="1"/>
  <c r="K14" i="10"/>
  <c r="L14" i="10" s="1"/>
  <c r="G14" i="10"/>
  <c r="H14" i="10" s="1"/>
  <c r="R13" i="10"/>
  <c r="S13" i="10" s="1"/>
  <c r="O13" i="10"/>
  <c r="P13" i="10" s="1"/>
  <c r="K13" i="10"/>
  <c r="L13" i="10" s="1"/>
  <c r="G13" i="10"/>
  <c r="H13" i="10" s="1"/>
  <c r="R12" i="10"/>
  <c r="S12" i="10" s="1"/>
  <c r="O12" i="10"/>
  <c r="P12" i="10" s="1"/>
  <c r="K12" i="10"/>
  <c r="L12" i="10" s="1"/>
  <c r="G12" i="10"/>
  <c r="H12" i="10" s="1"/>
  <c r="R11" i="10"/>
  <c r="S11" i="10" s="1"/>
  <c r="O11" i="10"/>
  <c r="P11" i="10" s="1"/>
  <c r="K11" i="10"/>
  <c r="L11" i="10" s="1"/>
  <c r="G11" i="10"/>
  <c r="H11" i="10" s="1"/>
  <c r="R10" i="10"/>
  <c r="S10" i="10" s="1"/>
  <c r="O10" i="10"/>
  <c r="P10" i="10" s="1"/>
  <c r="K10" i="10"/>
  <c r="L10" i="10" s="1"/>
  <c r="G10" i="10"/>
  <c r="H10" i="10" s="1"/>
  <c r="R6" i="10"/>
  <c r="S6" i="10" s="1"/>
  <c r="O6" i="10"/>
  <c r="P6" i="10" s="1"/>
  <c r="K6" i="10"/>
  <c r="L6" i="10" s="1"/>
  <c r="G6" i="10"/>
  <c r="H6" i="10" s="1"/>
  <c r="R5" i="10"/>
  <c r="S5" i="10" s="1"/>
  <c r="O5" i="10"/>
  <c r="P5" i="10" s="1"/>
  <c r="K5" i="10"/>
  <c r="L5" i="10" s="1"/>
  <c r="G5" i="10"/>
  <c r="H5" i="10" s="1"/>
  <c r="R4" i="10"/>
  <c r="S4" i="10" s="1"/>
  <c r="O4" i="10"/>
  <c r="P4" i="10" s="1"/>
  <c r="K4" i="10"/>
  <c r="L4" i="10" s="1"/>
  <c r="G4" i="10"/>
  <c r="H4" i="10" s="1"/>
  <c r="R65" i="9"/>
  <c r="S65" i="9" s="1"/>
  <c r="O65" i="9"/>
  <c r="P65" i="9" s="1"/>
  <c r="K65" i="9"/>
  <c r="L65" i="9" s="1"/>
  <c r="G65" i="9"/>
  <c r="H65" i="9" s="1"/>
  <c r="R64" i="9"/>
  <c r="S64" i="9" s="1"/>
  <c r="O64" i="9"/>
  <c r="P64" i="9" s="1"/>
  <c r="K64" i="9"/>
  <c r="L64" i="9" s="1"/>
  <c r="G64" i="9"/>
  <c r="H64" i="9" s="1"/>
  <c r="R63" i="9"/>
  <c r="S63" i="9" s="1"/>
  <c r="O63" i="9"/>
  <c r="P63" i="9" s="1"/>
  <c r="K63" i="9"/>
  <c r="L63" i="9" s="1"/>
  <c r="G63" i="9"/>
  <c r="H63" i="9" s="1"/>
  <c r="R62" i="9"/>
  <c r="S62" i="9" s="1"/>
  <c r="O62" i="9"/>
  <c r="P62" i="9" s="1"/>
  <c r="K62" i="9"/>
  <c r="L62" i="9" s="1"/>
  <c r="G62" i="9"/>
  <c r="H62" i="9" s="1"/>
  <c r="R61" i="9"/>
  <c r="S61" i="9" s="1"/>
  <c r="O61" i="9"/>
  <c r="P61" i="9" s="1"/>
  <c r="K61" i="9"/>
  <c r="L61" i="9" s="1"/>
  <c r="G61" i="9"/>
  <c r="H61" i="9" s="1"/>
  <c r="R60" i="9"/>
  <c r="S60" i="9" s="1"/>
  <c r="O60" i="9"/>
  <c r="P60" i="9" s="1"/>
  <c r="K60" i="9"/>
  <c r="L60" i="9" s="1"/>
  <c r="G60" i="9"/>
  <c r="H60" i="9" s="1"/>
  <c r="R59" i="9"/>
  <c r="S59" i="9" s="1"/>
  <c r="O59" i="9"/>
  <c r="P59" i="9" s="1"/>
  <c r="K59" i="9"/>
  <c r="L59" i="9" s="1"/>
  <c r="G59" i="9"/>
  <c r="H59" i="9" s="1"/>
  <c r="R58" i="9"/>
  <c r="S58" i="9" s="1"/>
  <c r="O58" i="9"/>
  <c r="P58" i="9" s="1"/>
  <c r="K58" i="9"/>
  <c r="L58" i="9" s="1"/>
  <c r="G58" i="9"/>
  <c r="H58" i="9" s="1"/>
  <c r="R57" i="9"/>
  <c r="S57" i="9" s="1"/>
  <c r="O57" i="9"/>
  <c r="P57" i="9" s="1"/>
  <c r="K57" i="9"/>
  <c r="L57" i="9" s="1"/>
  <c r="G57" i="9"/>
  <c r="H57" i="9" s="1"/>
  <c r="R56" i="9"/>
  <c r="S56" i="9" s="1"/>
  <c r="O56" i="9"/>
  <c r="P56" i="9" s="1"/>
  <c r="K56" i="9"/>
  <c r="L56" i="9" s="1"/>
  <c r="G56" i="9"/>
  <c r="H56" i="9" s="1"/>
  <c r="R55" i="9"/>
  <c r="S55" i="9" s="1"/>
  <c r="O55" i="9"/>
  <c r="P55" i="9" s="1"/>
  <c r="K55" i="9"/>
  <c r="L55" i="9" s="1"/>
  <c r="G55" i="9"/>
  <c r="H55" i="9" s="1"/>
  <c r="R54" i="9"/>
  <c r="S54" i="9" s="1"/>
  <c r="O54" i="9"/>
  <c r="P54" i="9" s="1"/>
  <c r="K54" i="9"/>
  <c r="L54" i="9" s="1"/>
  <c r="G54" i="9"/>
  <c r="H54" i="9" s="1"/>
  <c r="R53" i="9"/>
  <c r="S53" i="9" s="1"/>
  <c r="O53" i="9"/>
  <c r="P53" i="9" s="1"/>
  <c r="K53" i="9"/>
  <c r="L53" i="9" s="1"/>
  <c r="G53" i="9"/>
  <c r="H53" i="9" s="1"/>
  <c r="R52" i="9"/>
  <c r="S52" i="9" s="1"/>
  <c r="O52" i="9"/>
  <c r="P52" i="9" s="1"/>
  <c r="K52" i="9"/>
  <c r="L52" i="9" s="1"/>
  <c r="G52" i="9"/>
  <c r="H52" i="9" s="1"/>
  <c r="R51" i="9"/>
  <c r="S51" i="9" s="1"/>
  <c r="O51" i="9"/>
  <c r="P51" i="9" s="1"/>
  <c r="K51" i="9"/>
  <c r="L51" i="9" s="1"/>
  <c r="G51" i="9"/>
  <c r="H51" i="9" s="1"/>
  <c r="R50" i="9"/>
  <c r="S50" i="9" s="1"/>
  <c r="O50" i="9"/>
  <c r="P50" i="9" s="1"/>
  <c r="K50" i="9"/>
  <c r="L50" i="9" s="1"/>
  <c r="G50" i="9"/>
  <c r="H50" i="9" s="1"/>
  <c r="R49" i="9"/>
  <c r="S49" i="9" s="1"/>
  <c r="O49" i="9"/>
  <c r="P49" i="9" s="1"/>
  <c r="K49" i="9"/>
  <c r="L49" i="9" s="1"/>
  <c r="G49" i="9"/>
  <c r="H49" i="9" s="1"/>
  <c r="R48" i="9"/>
  <c r="S48" i="9" s="1"/>
  <c r="O48" i="9"/>
  <c r="P48" i="9" s="1"/>
  <c r="K48" i="9"/>
  <c r="L48" i="9" s="1"/>
  <c r="G48" i="9"/>
  <c r="H48" i="9" s="1"/>
  <c r="R47" i="9"/>
  <c r="S47" i="9" s="1"/>
  <c r="O47" i="9"/>
  <c r="P47" i="9" s="1"/>
  <c r="K47" i="9"/>
  <c r="L47" i="9" s="1"/>
  <c r="G47" i="9"/>
  <c r="H47" i="9" s="1"/>
  <c r="R46" i="9"/>
  <c r="S46" i="9" s="1"/>
  <c r="O46" i="9"/>
  <c r="P46" i="9" s="1"/>
  <c r="K46" i="9"/>
  <c r="L46" i="9" s="1"/>
  <c r="G46" i="9"/>
  <c r="H46" i="9" s="1"/>
  <c r="R45" i="9"/>
  <c r="S45" i="9" s="1"/>
  <c r="O45" i="9"/>
  <c r="P45" i="9" s="1"/>
  <c r="K45" i="9"/>
  <c r="L45" i="9" s="1"/>
  <c r="G45" i="9"/>
  <c r="H45" i="9" s="1"/>
  <c r="R43" i="9"/>
  <c r="S43" i="9" s="1"/>
  <c r="O43" i="9"/>
  <c r="P43" i="9" s="1"/>
  <c r="K43" i="9"/>
  <c r="L43" i="9" s="1"/>
  <c r="G43" i="9"/>
  <c r="H43" i="9" s="1"/>
  <c r="R42" i="9"/>
  <c r="S42" i="9" s="1"/>
  <c r="O42" i="9"/>
  <c r="P42" i="9" s="1"/>
  <c r="K42" i="9"/>
  <c r="L42" i="9" s="1"/>
  <c r="G42" i="9"/>
  <c r="H42" i="9" s="1"/>
  <c r="R41" i="9"/>
  <c r="S41" i="9" s="1"/>
  <c r="O41" i="9"/>
  <c r="P41" i="9" s="1"/>
  <c r="K41" i="9"/>
  <c r="L41" i="9" s="1"/>
  <c r="G41" i="9"/>
  <c r="H41" i="9" s="1"/>
  <c r="R40" i="9"/>
  <c r="S40" i="9" s="1"/>
  <c r="O40" i="9"/>
  <c r="P40" i="9" s="1"/>
  <c r="K40" i="9"/>
  <c r="L40" i="9" s="1"/>
  <c r="G40" i="9"/>
  <c r="H40" i="9" s="1"/>
  <c r="R39" i="9"/>
  <c r="S39" i="9" s="1"/>
  <c r="O39" i="9"/>
  <c r="P39" i="9" s="1"/>
  <c r="K39" i="9"/>
  <c r="L39" i="9" s="1"/>
  <c r="G39" i="9"/>
  <c r="H39" i="9" s="1"/>
  <c r="R38" i="9"/>
  <c r="S38" i="9" s="1"/>
  <c r="O38" i="9"/>
  <c r="P38" i="9" s="1"/>
  <c r="K38" i="9"/>
  <c r="L38" i="9" s="1"/>
  <c r="G38" i="9"/>
  <c r="H38" i="9" s="1"/>
  <c r="R37" i="9"/>
  <c r="S37" i="9" s="1"/>
  <c r="O37" i="9"/>
  <c r="P37" i="9" s="1"/>
  <c r="K37" i="9"/>
  <c r="L37" i="9" s="1"/>
  <c r="G37" i="9"/>
  <c r="H37" i="9" s="1"/>
  <c r="R36" i="9"/>
  <c r="S36" i="9" s="1"/>
  <c r="O36" i="9"/>
  <c r="P36" i="9" s="1"/>
  <c r="K36" i="9"/>
  <c r="L36" i="9" s="1"/>
  <c r="G36" i="9"/>
  <c r="H36" i="9" s="1"/>
  <c r="R35" i="9"/>
  <c r="S35" i="9" s="1"/>
  <c r="O35" i="9"/>
  <c r="P35" i="9" s="1"/>
  <c r="K35" i="9"/>
  <c r="L35" i="9" s="1"/>
  <c r="G35" i="9"/>
  <c r="H35" i="9" s="1"/>
  <c r="R34" i="9"/>
  <c r="S34" i="9" s="1"/>
  <c r="O34" i="9"/>
  <c r="P34" i="9" s="1"/>
  <c r="K34" i="9"/>
  <c r="L34" i="9" s="1"/>
  <c r="G34" i="9"/>
  <c r="H34" i="9" s="1"/>
  <c r="R32" i="9"/>
  <c r="S32" i="9" s="1"/>
  <c r="O32" i="9"/>
  <c r="P32" i="9" s="1"/>
  <c r="K32" i="9"/>
  <c r="L32" i="9" s="1"/>
  <c r="G32" i="9"/>
  <c r="H32" i="9" s="1"/>
  <c r="R31" i="9"/>
  <c r="S31" i="9" s="1"/>
  <c r="O31" i="9"/>
  <c r="P31" i="9" s="1"/>
  <c r="K31" i="9"/>
  <c r="L31" i="9" s="1"/>
  <c r="G31" i="9"/>
  <c r="H31" i="9" s="1"/>
  <c r="R30" i="9"/>
  <c r="S30" i="9" s="1"/>
  <c r="O30" i="9"/>
  <c r="P30" i="9" s="1"/>
  <c r="K30" i="9"/>
  <c r="L30" i="9" s="1"/>
  <c r="G30" i="9"/>
  <c r="H30" i="9" s="1"/>
  <c r="R29" i="9"/>
  <c r="S29" i="9" s="1"/>
  <c r="O29" i="9"/>
  <c r="P29" i="9" s="1"/>
  <c r="K29" i="9"/>
  <c r="L29" i="9" s="1"/>
  <c r="G29" i="9"/>
  <c r="H29" i="9" s="1"/>
  <c r="R28" i="9"/>
  <c r="S28" i="9" s="1"/>
  <c r="O28" i="9"/>
  <c r="P28" i="9" s="1"/>
  <c r="K28" i="9"/>
  <c r="L28" i="9" s="1"/>
  <c r="G28" i="9"/>
  <c r="H28" i="9" s="1"/>
  <c r="R27" i="9"/>
  <c r="S27" i="9" s="1"/>
  <c r="O27" i="9"/>
  <c r="P27" i="9" s="1"/>
  <c r="K27" i="9"/>
  <c r="L27" i="9" s="1"/>
  <c r="G27" i="9"/>
  <c r="H27" i="9" s="1"/>
  <c r="R26" i="9"/>
  <c r="S26" i="9" s="1"/>
  <c r="O26" i="9"/>
  <c r="P26" i="9" s="1"/>
  <c r="K26" i="9"/>
  <c r="L26" i="9" s="1"/>
  <c r="G26" i="9"/>
  <c r="H26" i="9" s="1"/>
  <c r="R25" i="9"/>
  <c r="S25" i="9" s="1"/>
  <c r="O25" i="9"/>
  <c r="P25" i="9" s="1"/>
  <c r="K25" i="9"/>
  <c r="L25" i="9" s="1"/>
  <c r="G25" i="9"/>
  <c r="H25" i="9" s="1"/>
  <c r="R24" i="9"/>
  <c r="S24" i="9" s="1"/>
  <c r="O24" i="9"/>
  <c r="P24" i="9" s="1"/>
  <c r="K24" i="9"/>
  <c r="L24" i="9" s="1"/>
  <c r="G24" i="9"/>
  <c r="H24" i="9" s="1"/>
  <c r="R23" i="9"/>
  <c r="S23" i="9" s="1"/>
  <c r="O23" i="9"/>
  <c r="P23" i="9" s="1"/>
  <c r="K23" i="9"/>
  <c r="L23" i="9" s="1"/>
  <c r="G23" i="9"/>
  <c r="H23" i="9" s="1"/>
  <c r="R22" i="9"/>
  <c r="S22" i="9" s="1"/>
  <c r="O22" i="9"/>
  <c r="P22" i="9" s="1"/>
  <c r="K22" i="9"/>
  <c r="L22" i="9" s="1"/>
  <c r="G22" i="9"/>
  <c r="H22" i="9" s="1"/>
  <c r="R21" i="9"/>
  <c r="S21" i="9" s="1"/>
  <c r="O21" i="9"/>
  <c r="P21" i="9" s="1"/>
  <c r="K21" i="9"/>
  <c r="L21" i="9" s="1"/>
  <c r="G21" i="9"/>
  <c r="H21" i="9" s="1"/>
  <c r="R20" i="9"/>
  <c r="S20" i="9" s="1"/>
  <c r="O20" i="9"/>
  <c r="P20" i="9" s="1"/>
  <c r="K20" i="9"/>
  <c r="L20" i="9" s="1"/>
  <c r="G20" i="9"/>
  <c r="H20" i="9" s="1"/>
  <c r="R19" i="9"/>
  <c r="S19" i="9" s="1"/>
  <c r="O19" i="9"/>
  <c r="P19" i="9" s="1"/>
  <c r="K19" i="9"/>
  <c r="L19" i="9" s="1"/>
  <c r="G19" i="9"/>
  <c r="H19" i="9" s="1"/>
  <c r="R18" i="9"/>
  <c r="S18" i="9" s="1"/>
  <c r="O18" i="9"/>
  <c r="P18" i="9" s="1"/>
  <c r="K18" i="9"/>
  <c r="L18" i="9" s="1"/>
  <c r="G18" i="9"/>
  <c r="H18" i="9" s="1"/>
  <c r="R17" i="9"/>
  <c r="S17" i="9" s="1"/>
  <c r="O17" i="9"/>
  <c r="P17" i="9" s="1"/>
  <c r="K17" i="9"/>
  <c r="L17" i="9" s="1"/>
  <c r="G17" i="9"/>
  <c r="H17" i="9" s="1"/>
  <c r="R16" i="9"/>
  <c r="S16" i="9" s="1"/>
  <c r="O16" i="9"/>
  <c r="P16" i="9" s="1"/>
  <c r="K16" i="9"/>
  <c r="L16" i="9" s="1"/>
  <c r="G16" i="9"/>
  <c r="H16" i="9" s="1"/>
  <c r="R15" i="9"/>
  <c r="S15" i="9" s="1"/>
  <c r="O15" i="9"/>
  <c r="P15" i="9" s="1"/>
  <c r="K15" i="9"/>
  <c r="L15" i="9" s="1"/>
  <c r="G15" i="9"/>
  <c r="H15" i="9" s="1"/>
  <c r="R14" i="9"/>
  <c r="S14" i="9" s="1"/>
  <c r="O14" i="9"/>
  <c r="P14" i="9" s="1"/>
  <c r="K14" i="9"/>
  <c r="L14" i="9" s="1"/>
  <c r="G14" i="9"/>
  <c r="H14" i="9" s="1"/>
  <c r="R10" i="9"/>
  <c r="S10" i="9" s="1"/>
  <c r="O10" i="9"/>
  <c r="P10" i="9" s="1"/>
  <c r="K10" i="9"/>
  <c r="L10" i="9" s="1"/>
  <c r="G10" i="9"/>
  <c r="H10" i="9" s="1"/>
  <c r="R9" i="9"/>
  <c r="S9" i="9" s="1"/>
  <c r="O9" i="9"/>
  <c r="P9" i="9" s="1"/>
  <c r="K9" i="9"/>
  <c r="L9" i="9" s="1"/>
  <c r="G9" i="9"/>
  <c r="H9" i="9" s="1"/>
  <c r="R8" i="9"/>
  <c r="S8" i="9" s="1"/>
  <c r="O8" i="9"/>
  <c r="P8" i="9" s="1"/>
  <c r="K8" i="9"/>
  <c r="L8" i="9" s="1"/>
  <c r="G8" i="9"/>
  <c r="H8" i="9" s="1"/>
  <c r="R7" i="9"/>
  <c r="S7" i="9" s="1"/>
  <c r="O7" i="9"/>
  <c r="P7" i="9" s="1"/>
  <c r="K7" i="9"/>
  <c r="L7" i="9" s="1"/>
  <c r="G7" i="9"/>
  <c r="H7" i="9" s="1"/>
  <c r="R12" i="8"/>
  <c r="S12" i="8" s="1"/>
  <c r="O12" i="8"/>
  <c r="P12" i="8" s="1"/>
  <c r="K12" i="8"/>
  <c r="L12" i="8" s="1"/>
  <c r="G12" i="8"/>
  <c r="H12" i="8" s="1"/>
  <c r="R28" i="8"/>
  <c r="S28" i="8" s="1"/>
  <c r="O28" i="8"/>
  <c r="P28" i="8" s="1"/>
  <c r="K28" i="8"/>
  <c r="L28" i="8" s="1"/>
  <c r="G28" i="8"/>
  <c r="H28" i="8" s="1"/>
  <c r="R15" i="8"/>
  <c r="S15" i="8" s="1"/>
  <c r="O15" i="8"/>
  <c r="P15" i="8" s="1"/>
  <c r="K15" i="8"/>
  <c r="L15" i="8" s="1"/>
  <c r="G15" i="8"/>
  <c r="H15" i="8" s="1"/>
  <c r="R13" i="8"/>
  <c r="S13" i="8" s="1"/>
  <c r="O13" i="8"/>
  <c r="P13" i="8" s="1"/>
  <c r="K13" i="8"/>
  <c r="L13" i="8" s="1"/>
  <c r="G13" i="8"/>
  <c r="H13" i="8" s="1"/>
  <c r="R25" i="8"/>
  <c r="S25" i="8" s="1"/>
  <c r="O25" i="8"/>
  <c r="P25" i="8" s="1"/>
  <c r="K25" i="8"/>
  <c r="L25" i="8" s="1"/>
  <c r="G25" i="8"/>
  <c r="H25" i="8" s="1"/>
  <c r="R29" i="8"/>
  <c r="S29" i="8" s="1"/>
  <c r="O29" i="8"/>
  <c r="P29" i="8" s="1"/>
  <c r="K29" i="8"/>
  <c r="L29" i="8" s="1"/>
  <c r="G29" i="8"/>
  <c r="H29" i="8" s="1"/>
  <c r="S5" i="8"/>
  <c r="O5" i="8"/>
  <c r="P5" i="8" s="1"/>
  <c r="K5" i="8"/>
  <c r="L5" i="8" s="1"/>
  <c r="G5" i="8"/>
  <c r="H5" i="8" s="1"/>
  <c r="R27" i="8"/>
  <c r="S27" i="8" s="1"/>
  <c r="O27" i="8"/>
  <c r="P27" i="8" s="1"/>
  <c r="K27" i="8"/>
  <c r="L27" i="8" s="1"/>
  <c r="G27" i="8"/>
  <c r="H27" i="8" s="1"/>
  <c r="R9" i="8"/>
  <c r="S9" i="8" s="1"/>
  <c r="O9" i="8"/>
  <c r="P9" i="8" s="1"/>
  <c r="K9" i="8"/>
  <c r="L9" i="8" s="1"/>
  <c r="G9" i="8"/>
  <c r="H9" i="8" s="1"/>
  <c r="R14" i="8"/>
  <c r="S14" i="8" s="1"/>
  <c r="O14" i="8"/>
  <c r="P14" i="8" s="1"/>
  <c r="K14" i="8"/>
  <c r="L14" i="8" s="1"/>
  <c r="G14" i="8"/>
  <c r="H14" i="8" s="1"/>
  <c r="R16" i="8"/>
  <c r="S16" i="8" s="1"/>
  <c r="O16" i="8"/>
  <c r="P16" i="8" s="1"/>
  <c r="K16" i="8"/>
  <c r="L16" i="8" s="1"/>
  <c r="G16" i="8"/>
  <c r="H16" i="8" s="1"/>
  <c r="R11" i="8"/>
  <c r="S11" i="8" s="1"/>
  <c r="O11" i="8"/>
  <c r="P11" i="8" s="1"/>
  <c r="K11" i="8"/>
  <c r="L11" i="8" s="1"/>
  <c r="G11" i="8"/>
  <c r="H11" i="8" s="1"/>
  <c r="R31" i="8"/>
  <c r="S31" i="8" s="1"/>
  <c r="O31" i="8"/>
  <c r="P31" i="8" s="1"/>
  <c r="K31" i="8"/>
  <c r="L31" i="8" s="1"/>
  <c r="G31" i="8"/>
  <c r="H31" i="8" s="1"/>
  <c r="R18" i="8"/>
  <c r="S18" i="8" s="1"/>
  <c r="O18" i="8"/>
  <c r="P18" i="8" s="1"/>
  <c r="K18" i="8"/>
  <c r="L18" i="8" s="1"/>
  <c r="G18" i="8"/>
  <c r="H18" i="8" s="1"/>
  <c r="R17" i="8"/>
  <c r="S17" i="8" s="1"/>
  <c r="O17" i="8"/>
  <c r="P17" i="8" s="1"/>
  <c r="K17" i="8"/>
  <c r="L17" i="8" s="1"/>
  <c r="G17" i="8"/>
  <c r="H17" i="8" s="1"/>
  <c r="R6" i="8"/>
  <c r="S6" i="8" s="1"/>
  <c r="O6" i="8"/>
  <c r="P6" i="8" s="1"/>
  <c r="K6" i="8"/>
  <c r="L6" i="8" s="1"/>
  <c r="G6" i="8"/>
  <c r="H6" i="8" s="1"/>
  <c r="R10" i="8"/>
  <c r="S10" i="8" s="1"/>
  <c r="O10" i="8"/>
  <c r="P10" i="8" s="1"/>
  <c r="K10" i="8"/>
  <c r="L10" i="8" s="1"/>
  <c r="G10" i="8"/>
  <c r="H10" i="8" s="1"/>
  <c r="R19" i="8"/>
  <c r="S19" i="8" s="1"/>
  <c r="O19" i="8"/>
  <c r="P19" i="8" s="1"/>
  <c r="K19" i="8"/>
  <c r="L19" i="8" s="1"/>
  <c r="G19" i="8"/>
  <c r="H19" i="8" s="1"/>
  <c r="R23" i="8"/>
  <c r="S23" i="8" s="1"/>
  <c r="O23" i="8"/>
  <c r="P23" i="8" s="1"/>
  <c r="K23" i="8"/>
  <c r="L23" i="8" s="1"/>
  <c r="G23" i="8"/>
  <c r="H23" i="8" s="1"/>
  <c r="R26" i="8"/>
  <c r="S26" i="8" s="1"/>
  <c r="O26" i="8"/>
  <c r="P26" i="8" s="1"/>
  <c r="K26" i="8"/>
  <c r="L26" i="8" s="1"/>
  <c r="G26" i="8"/>
  <c r="H26" i="8" s="1"/>
  <c r="R22" i="8"/>
  <c r="S22" i="8" s="1"/>
  <c r="O22" i="8"/>
  <c r="P22" i="8" s="1"/>
  <c r="K22" i="8"/>
  <c r="L22" i="8" s="1"/>
  <c r="G22" i="8"/>
  <c r="H22" i="8" s="1"/>
  <c r="R24" i="8"/>
  <c r="S24" i="8" s="1"/>
  <c r="O24" i="8"/>
  <c r="P24" i="8" s="1"/>
  <c r="K24" i="8"/>
  <c r="L24" i="8" s="1"/>
  <c r="G24" i="8"/>
  <c r="H24" i="8" s="1"/>
  <c r="R30" i="8"/>
  <c r="S30" i="8" s="1"/>
  <c r="O30" i="8"/>
  <c r="P30" i="8" s="1"/>
  <c r="K30" i="8"/>
  <c r="L30" i="8" s="1"/>
  <c r="G30" i="8"/>
  <c r="H30" i="8" s="1"/>
  <c r="R20" i="8"/>
  <c r="S20" i="8" s="1"/>
  <c r="O20" i="8"/>
  <c r="P20" i="8" s="1"/>
  <c r="K20" i="8"/>
  <c r="L20" i="8" s="1"/>
  <c r="G20" i="8"/>
  <c r="H20" i="8" s="1"/>
  <c r="R21" i="8"/>
  <c r="S21" i="8" s="1"/>
  <c r="O21" i="8"/>
  <c r="P21" i="8" s="1"/>
  <c r="K21" i="8"/>
  <c r="L21" i="8" s="1"/>
  <c r="G21" i="8"/>
  <c r="H21" i="8" s="1"/>
  <c r="R8" i="8"/>
  <c r="S8" i="8" s="1"/>
  <c r="O8" i="8"/>
  <c r="P8" i="8" s="1"/>
  <c r="K8" i="8"/>
  <c r="L8" i="8" s="1"/>
  <c r="G8" i="8"/>
  <c r="H8" i="8" s="1"/>
  <c r="U6" i="8" l="1"/>
  <c r="U5" i="8"/>
  <c r="U8" i="8"/>
  <c r="U21" i="8"/>
  <c r="U20" i="8"/>
  <c r="U30" i="8"/>
  <c r="U24" i="8"/>
  <c r="U22" i="8"/>
  <c r="U26" i="8"/>
  <c r="U23" i="8"/>
  <c r="U19" i="8"/>
  <c r="U10" i="8"/>
  <c r="U17" i="8"/>
  <c r="U18" i="8"/>
  <c r="U31" i="8"/>
  <c r="U11" i="8"/>
  <c r="U16" i="8"/>
  <c r="U14" i="8"/>
  <c r="U9" i="8"/>
  <c r="U27" i="8"/>
  <c r="U29" i="8"/>
  <c r="U25" i="8"/>
  <c r="U13" i="8"/>
  <c r="U15" i="8"/>
  <c r="U28" i="8"/>
  <c r="U12" i="8"/>
  <c r="U39" i="9"/>
  <c r="U40" i="9"/>
  <c r="U42" i="9"/>
  <c r="U43" i="9"/>
  <c r="U45" i="9"/>
  <c r="U46" i="9"/>
  <c r="U47" i="9"/>
  <c r="U48" i="9"/>
  <c r="U50" i="9"/>
  <c r="U51" i="9"/>
  <c r="U52" i="9"/>
  <c r="U53" i="9"/>
  <c r="U55" i="9"/>
  <c r="U56" i="9"/>
  <c r="U57" i="9"/>
  <c r="U58" i="9"/>
  <c r="U59" i="9"/>
  <c r="U61" i="9"/>
  <c r="U62" i="9"/>
  <c r="U63" i="9"/>
  <c r="U64" i="9"/>
  <c r="U38" i="9"/>
  <c r="U7" i="9"/>
  <c r="U8" i="9"/>
  <c r="U9" i="9"/>
  <c r="U10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4" i="9"/>
  <c r="U35" i="9"/>
  <c r="U36" i="9"/>
  <c r="U37" i="9"/>
  <c r="U4" i="10"/>
  <c r="U5" i="10"/>
  <c r="U6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6" i="10"/>
  <c r="U27" i="10"/>
  <c r="U28" i="10"/>
  <c r="U29" i="10"/>
  <c r="U30" i="10"/>
  <c r="U31" i="10"/>
  <c r="U32" i="10"/>
  <c r="U33" i="10"/>
  <c r="U34" i="10"/>
  <c r="U35" i="10"/>
  <c r="U40" i="10"/>
  <c r="U41" i="10"/>
  <c r="U42" i="10"/>
  <c r="U43" i="10"/>
  <c r="U44" i="10"/>
  <c r="U45" i="10"/>
  <c r="U48" i="10"/>
  <c r="U49" i="10"/>
  <c r="U50" i="10"/>
  <c r="U51" i="10"/>
  <c r="U52" i="10"/>
  <c r="U53" i="10"/>
  <c r="U54" i="10"/>
  <c r="U56" i="10"/>
  <c r="U57" i="10"/>
  <c r="U58" i="10"/>
  <c r="U59" i="10"/>
  <c r="U60" i="10"/>
  <c r="U61" i="10"/>
  <c r="U62" i="10"/>
  <c r="U66" i="10"/>
  <c r="U67" i="10"/>
  <c r="U68" i="10"/>
  <c r="U69" i="10"/>
  <c r="U71" i="10"/>
  <c r="U72" i="10"/>
  <c r="U73" i="10"/>
  <c r="U74" i="10"/>
  <c r="U75" i="10"/>
  <c r="U76" i="10"/>
  <c r="U77" i="10"/>
  <c r="T13" i="4"/>
  <c r="U55" i="10"/>
  <c r="U65" i="10"/>
  <c r="U70" i="10"/>
  <c r="U87" i="10"/>
  <c r="U41" i="9"/>
  <c r="U49" i="9"/>
  <c r="U54" i="9"/>
  <c r="U60" i="9"/>
  <c r="U65" i="9"/>
  <c r="R30" i="5"/>
  <c r="S30" i="5" s="1"/>
  <c r="O30" i="5"/>
  <c r="P30" i="5" s="1"/>
  <c r="K30" i="5"/>
  <c r="L30" i="5" s="1"/>
  <c r="G30" i="5"/>
  <c r="H30" i="5" s="1"/>
  <c r="R34" i="5"/>
  <c r="S34" i="5" s="1"/>
  <c r="O34" i="5"/>
  <c r="P34" i="5" s="1"/>
  <c r="K34" i="5"/>
  <c r="L34" i="5" s="1"/>
  <c r="G34" i="5"/>
  <c r="H34" i="5" s="1"/>
  <c r="R16" i="5"/>
  <c r="S16" i="5" s="1"/>
  <c r="O16" i="5"/>
  <c r="P16" i="5" s="1"/>
  <c r="K16" i="5"/>
  <c r="L16" i="5" s="1"/>
  <c r="G16" i="5"/>
  <c r="H16" i="5" s="1"/>
  <c r="R6" i="5"/>
  <c r="S6" i="5" s="1"/>
  <c r="O6" i="5"/>
  <c r="P6" i="5" s="1"/>
  <c r="K6" i="5"/>
  <c r="L6" i="5" s="1"/>
  <c r="G6" i="5"/>
  <c r="H6" i="5" s="1"/>
  <c r="R32" i="5"/>
  <c r="S32" i="5" s="1"/>
  <c r="O32" i="5"/>
  <c r="P32" i="5" s="1"/>
  <c r="K32" i="5"/>
  <c r="L32" i="5" s="1"/>
  <c r="G32" i="5"/>
  <c r="H32" i="5" s="1"/>
  <c r="R35" i="5"/>
  <c r="S35" i="5" s="1"/>
  <c r="O35" i="5"/>
  <c r="P35" i="5" s="1"/>
  <c r="K35" i="5"/>
  <c r="L35" i="5" s="1"/>
  <c r="G35" i="5"/>
  <c r="H35" i="5" s="1"/>
  <c r="R17" i="5"/>
  <c r="S17" i="5" s="1"/>
  <c r="O17" i="5"/>
  <c r="P17" i="5" s="1"/>
  <c r="K17" i="5"/>
  <c r="L17" i="5" s="1"/>
  <c r="G17" i="5"/>
  <c r="H17" i="5" s="1"/>
  <c r="R20" i="5"/>
  <c r="S20" i="5" s="1"/>
  <c r="O20" i="5"/>
  <c r="P20" i="5" s="1"/>
  <c r="K20" i="5"/>
  <c r="L20" i="5" s="1"/>
  <c r="G20" i="5"/>
  <c r="H20" i="5" s="1"/>
  <c r="R19" i="5"/>
  <c r="S19" i="5" s="1"/>
  <c r="O19" i="5"/>
  <c r="P19" i="5" s="1"/>
  <c r="K19" i="5"/>
  <c r="L19" i="5" s="1"/>
  <c r="G19" i="5"/>
  <c r="H19" i="5" s="1"/>
  <c r="R33" i="5"/>
  <c r="S33" i="5" s="1"/>
  <c r="O33" i="5"/>
  <c r="P33" i="5" s="1"/>
  <c r="K33" i="5"/>
  <c r="L33" i="5" s="1"/>
  <c r="G33" i="5"/>
  <c r="H33" i="5" s="1"/>
  <c r="R23" i="5"/>
  <c r="S23" i="5" s="1"/>
  <c r="O23" i="5"/>
  <c r="P23" i="5" s="1"/>
  <c r="K23" i="5"/>
  <c r="L23" i="5" s="1"/>
  <c r="G23" i="5"/>
  <c r="H23" i="5" s="1"/>
  <c r="R8" i="5"/>
  <c r="S8" i="5" s="1"/>
  <c r="O8" i="5"/>
  <c r="P8" i="5" s="1"/>
  <c r="K8" i="5"/>
  <c r="L8" i="5" s="1"/>
  <c r="G8" i="5"/>
  <c r="H8" i="5" s="1"/>
  <c r="R7" i="5"/>
  <c r="S7" i="5" s="1"/>
  <c r="O7" i="5"/>
  <c r="P7" i="5" s="1"/>
  <c r="K7" i="5"/>
  <c r="L7" i="5" s="1"/>
  <c r="G7" i="5"/>
  <c r="H7" i="5" s="1"/>
  <c r="R14" i="5"/>
  <c r="S14" i="5" s="1"/>
  <c r="O14" i="5"/>
  <c r="P14" i="5" s="1"/>
  <c r="K14" i="5"/>
  <c r="L14" i="5" s="1"/>
  <c r="G14" i="5"/>
  <c r="H14" i="5" s="1"/>
  <c r="R10" i="5"/>
  <c r="S10" i="5" s="1"/>
  <c r="O10" i="5"/>
  <c r="P10" i="5" s="1"/>
  <c r="K10" i="5"/>
  <c r="L10" i="5" s="1"/>
  <c r="G10" i="5"/>
  <c r="H10" i="5" s="1"/>
  <c r="R11" i="5"/>
  <c r="S11" i="5" s="1"/>
  <c r="O11" i="5"/>
  <c r="P11" i="5" s="1"/>
  <c r="K11" i="5"/>
  <c r="L11" i="5" s="1"/>
  <c r="G11" i="5"/>
  <c r="H11" i="5" s="1"/>
  <c r="R22" i="5"/>
  <c r="S22" i="5" s="1"/>
  <c r="O22" i="5"/>
  <c r="P22" i="5" s="1"/>
  <c r="K22" i="5"/>
  <c r="L22" i="5" s="1"/>
  <c r="G22" i="5"/>
  <c r="H22" i="5" s="1"/>
  <c r="R28" i="5"/>
  <c r="S28" i="5" s="1"/>
  <c r="O28" i="5"/>
  <c r="P28" i="5" s="1"/>
  <c r="K28" i="5"/>
  <c r="L28" i="5" s="1"/>
  <c r="G28" i="5"/>
  <c r="H28" i="5" s="1"/>
  <c r="R31" i="5"/>
  <c r="S31" i="5" s="1"/>
  <c r="O31" i="5"/>
  <c r="P31" i="5" s="1"/>
  <c r="K31" i="5"/>
  <c r="L31" i="5" s="1"/>
  <c r="G31" i="5"/>
  <c r="H31" i="5" s="1"/>
  <c r="R9" i="5"/>
  <c r="S9" i="5" s="1"/>
  <c r="O9" i="5"/>
  <c r="P9" i="5" s="1"/>
  <c r="K9" i="5"/>
  <c r="L9" i="5" s="1"/>
  <c r="G9" i="5"/>
  <c r="H9" i="5" s="1"/>
  <c r="R21" i="5"/>
  <c r="S21" i="5" s="1"/>
  <c r="O21" i="5"/>
  <c r="P21" i="5" s="1"/>
  <c r="K21" i="5"/>
  <c r="L21" i="5" s="1"/>
  <c r="G21" i="5"/>
  <c r="H21" i="5" s="1"/>
  <c r="R5" i="5"/>
  <c r="S5" i="5" s="1"/>
  <c r="O5" i="5"/>
  <c r="P5" i="5" s="1"/>
  <c r="K5" i="5"/>
  <c r="L5" i="5" s="1"/>
  <c r="G5" i="5"/>
  <c r="H5" i="5" s="1"/>
  <c r="R29" i="5"/>
  <c r="S29" i="5" s="1"/>
  <c r="O29" i="5"/>
  <c r="P29" i="5" s="1"/>
  <c r="K29" i="5"/>
  <c r="L29" i="5" s="1"/>
  <c r="G29" i="5"/>
  <c r="H29" i="5" s="1"/>
  <c r="R12" i="5"/>
  <c r="S12" i="5" s="1"/>
  <c r="O12" i="5"/>
  <c r="P12" i="5" s="1"/>
  <c r="K12" i="5"/>
  <c r="L12" i="5" s="1"/>
  <c r="G12" i="5"/>
  <c r="H12" i="5" s="1"/>
  <c r="R15" i="5"/>
  <c r="S15" i="5" s="1"/>
  <c r="O15" i="5"/>
  <c r="P15" i="5" s="1"/>
  <c r="K15" i="5"/>
  <c r="L15" i="5" s="1"/>
  <c r="G15" i="5"/>
  <c r="H15" i="5" s="1"/>
  <c r="R24" i="5"/>
  <c r="S24" i="5" s="1"/>
  <c r="O24" i="5"/>
  <c r="P24" i="5" s="1"/>
  <c r="K24" i="5"/>
  <c r="L24" i="5" s="1"/>
  <c r="G24" i="5"/>
  <c r="H24" i="5" s="1"/>
  <c r="R13" i="5"/>
  <c r="S13" i="5" s="1"/>
  <c r="O13" i="5"/>
  <c r="P13" i="5" s="1"/>
  <c r="K13" i="5"/>
  <c r="L13" i="5" s="1"/>
  <c r="G13" i="5"/>
  <c r="H13" i="5" s="1"/>
  <c r="R15" i="4"/>
  <c r="S15" i="4" s="1"/>
  <c r="O15" i="4"/>
  <c r="P15" i="4" s="1"/>
  <c r="K15" i="4"/>
  <c r="L15" i="4" s="1"/>
  <c r="G15" i="4"/>
  <c r="H15" i="4" s="1"/>
  <c r="R40" i="4"/>
  <c r="S40" i="4" s="1"/>
  <c r="O40" i="4"/>
  <c r="P40" i="4" s="1"/>
  <c r="K40" i="4"/>
  <c r="L40" i="4" s="1"/>
  <c r="G40" i="4"/>
  <c r="H40" i="4" s="1"/>
  <c r="R7" i="4"/>
  <c r="S7" i="4" s="1"/>
  <c r="O7" i="4"/>
  <c r="P7" i="4" s="1"/>
  <c r="K7" i="4"/>
  <c r="L7" i="4" s="1"/>
  <c r="G7" i="4"/>
  <c r="H7" i="4" s="1"/>
  <c r="R20" i="4"/>
  <c r="S20" i="4" s="1"/>
  <c r="O20" i="4"/>
  <c r="P20" i="4" s="1"/>
  <c r="K20" i="4"/>
  <c r="L20" i="4" s="1"/>
  <c r="G20" i="4"/>
  <c r="H20" i="4" s="1"/>
  <c r="R42" i="4"/>
  <c r="S42" i="4" s="1"/>
  <c r="O42" i="4"/>
  <c r="P42" i="4" s="1"/>
  <c r="K42" i="4"/>
  <c r="L42" i="4" s="1"/>
  <c r="G42" i="4"/>
  <c r="H42" i="4" s="1"/>
  <c r="R34" i="4"/>
  <c r="S34" i="4" s="1"/>
  <c r="O34" i="4"/>
  <c r="P34" i="4" s="1"/>
  <c r="K34" i="4"/>
  <c r="L34" i="4" s="1"/>
  <c r="G34" i="4"/>
  <c r="H34" i="4" s="1"/>
  <c r="R33" i="4"/>
  <c r="S33" i="4" s="1"/>
  <c r="O33" i="4"/>
  <c r="P33" i="4" s="1"/>
  <c r="K33" i="4"/>
  <c r="L33" i="4" s="1"/>
  <c r="G33" i="4"/>
  <c r="H33" i="4" s="1"/>
  <c r="R25" i="4"/>
  <c r="S25" i="4" s="1"/>
  <c r="O25" i="4"/>
  <c r="P25" i="4" s="1"/>
  <c r="K25" i="4"/>
  <c r="L25" i="4" s="1"/>
  <c r="G25" i="4"/>
  <c r="H25" i="4" s="1"/>
  <c r="R23" i="4"/>
  <c r="S23" i="4" s="1"/>
  <c r="O23" i="4"/>
  <c r="P23" i="4" s="1"/>
  <c r="K23" i="4"/>
  <c r="L23" i="4" s="1"/>
  <c r="G23" i="4"/>
  <c r="H23" i="4" s="1"/>
  <c r="R21" i="4"/>
  <c r="S21" i="4" s="1"/>
  <c r="O21" i="4"/>
  <c r="P21" i="4" s="1"/>
  <c r="K21" i="4"/>
  <c r="L21" i="4" s="1"/>
  <c r="G21" i="4"/>
  <c r="H21" i="4" s="1"/>
  <c r="R32" i="4"/>
  <c r="S32" i="4" s="1"/>
  <c r="O32" i="4"/>
  <c r="P32" i="4" s="1"/>
  <c r="K32" i="4"/>
  <c r="L32" i="4" s="1"/>
  <c r="G32" i="4"/>
  <c r="H32" i="4" s="1"/>
  <c r="R19" i="4"/>
  <c r="S19" i="4" s="1"/>
  <c r="O19" i="4"/>
  <c r="P19" i="4" s="1"/>
  <c r="K19" i="4"/>
  <c r="L19" i="4" s="1"/>
  <c r="G19" i="4"/>
  <c r="H19" i="4" s="1"/>
  <c r="R5" i="4"/>
  <c r="S5" i="4" s="1"/>
  <c r="O5" i="4"/>
  <c r="P5" i="4" s="1"/>
  <c r="K5" i="4"/>
  <c r="L5" i="4" s="1"/>
  <c r="G5" i="4"/>
  <c r="H5" i="4" s="1"/>
  <c r="R36" i="4"/>
  <c r="S36" i="4" s="1"/>
  <c r="O36" i="4"/>
  <c r="P36" i="4" s="1"/>
  <c r="K36" i="4"/>
  <c r="L36" i="4" s="1"/>
  <c r="G36" i="4"/>
  <c r="H36" i="4" s="1"/>
  <c r="R27" i="4"/>
  <c r="S27" i="4" s="1"/>
  <c r="O27" i="4"/>
  <c r="P27" i="4" s="1"/>
  <c r="K27" i="4"/>
  <c r="L27" i="4" s="1"/>
  <c r="G27" i="4"/>
  <c r="H27" i="4" s="1"/>
  <c r="R18" i="4"/>
  <c r="S18" i="4" s="1"/>
  <c r="O18" i="4"/>
  <c r="P18" i="4" s="1"/>
  <c r="K18" i="4"/>
  <c r="L18" i="4" s="1"/>
  <c r="G18" i="4"/>
  <c r="H18" i="4" s="1"/>
  <c r="R8" i="4"/>
  <c r="S8" i="4" s="1"/>
  <c r="O8" i="4"/>
  <c r="P8" i="4" s="1"/>
  <c r="K8" i="4"/>
  <c r="L8" i="4" s="1"/>
  <c r="G8" i="4"/>
  <c r="H8" i="4" s="1"/>
  <c r="R16" i="4"/>
  <c r="S16" i="4" s="1"/>
  <c r="O16" i="4"/>
  <c r="P16" i="4" s="1"/>
  <c r="K16" i="4"/>
  <c r="L16" i="4" s="1"/>
  <c r="G16" i="4"/>
  <c r="H16" i="4" s="1"/>
  <c r="R30" i="4"/>
  <c r="S30" i="4" s="1"/>
  <c r="O30" i="4"/>
  <c r="P30" i="4" s="1"/>
  <c r="K30" i="4"/>
  <c r="L30" i="4" s="1"/>
  <c r="G30" i="4"/>
  <c r="H30" i="4" s="1"/>
  <c r="R17" i="4"/>
  <c r="S17" i="4" s="1"/>
  <c r="O17" i="4"/>
  <c r="P17" i="4" s="1"/>
  <c r="K17" i="4"/>
  <c r="L17" i="4" s="1"/>
  <c r="G17" i="4"/>
  <c r="H17" i="4" s="1"/>
  <c r="R22" i="4"/>
  <c r="S22" i="4" s="1"/>
  <c r="O22" i="4"/>
  <c r="P22" i="4" s="1"/>
  <c r="K22" i="4"/>
  <c r="L22" i="4" s="1"/>
  <c r="G22" i="4"/>
  <c r="H22" i="4" s="1"/>
  <c r="R37" i="4"/>
  <c r="S37" i="4" s="1"/>
  <c r="O37" i="4"/>
  <c r="P37" i="4" s="1"/>
  <c r="K37" i="4"/>
  <c r="L37" i="4" s="1"/>
  <c r="G37" i="4"/>
  <c r="H37" i="4" s="1"/>
  <c r="R14" i="4"/>
  <c r="S14" i="4" s="1"/>
  <c r="O14" i="4"/>
  <c r="P14" i="4" s="1"/>
  <c r="K14" i="4"/>
  <c r="L14" i="4" s="1"/>
  <c r="G14" i="4"/>
  <c r="H14" i="4" s="1"/>
  <c r="R11" i="4"/>
  <c r="S11" i="4" s="1"/>
  <c r="O11" i="4"/>
  <c r="P11" i="4" s="1"/>
  <c r="K11" i="4"/>
  <c r="L11" i="4" s="1"/>
  <c r="G11" i="4"/>
  <c r="H11" i="4" s="1"/>
  <c r="R31" i="4"/>
  <c r="S31" i="4" s="1"/>
  <c r="O31" i="4"/>
  <c r="P31" i="4" s="1"/>
  <c r="K31" i="4"/>
  <c r="L31" i="4" s="1"/>
  <c r="G31" i="4"/>
  <c r="H31" i="4" s="1"/>
  <c r="R6" i="4"/>
  <c r="S6" i="4" s="1"/>
  <c r="O6" i="4"/>
  <c r="P6" i="4" s="1"/>
  <c r="K6" i="4"/>
  <c r="L6" i="4" s="1"/>
  <c r="G6" i="4"/>
  <c r="H6" i="4" s="1"/>
  <c r="R24" i="4"/>
  <c r="S24" i="4" s="1"/>
  <c r="O24" i="4"/>
  <c r="P24" i="4" s="1"/>
  <c r="K24" i="4"/>
  <c r="L24" i="4" s="1"/>
  <c r="G24" i="4"/>
  <c r="H24" i="4" s="1"/>
  <c r="R12" i="4"/>
  <c r="S12" i="4" s="1"/>
  <c r="O12" i="4"/>
  <c r="P12" i="4" s="1"/>
  <c r="K12" i="4"/>
  <c r="L12" i="4" s="1"/>
  <c r="G12" i="4"/>
  <c r="H12" i="4" s="1"/>
  <c r="R29" i="4"/>
  <c r="S29" i="4" s="1"/>
  <c r="O29" i="4"/>
  <c r="P29" i="4" s="1"/>
  <c r="K29" i="4"/>
  <c r="L29" i="4" s="1"/>
  <c r="G29" i="4"/>
  <c r="H29" i="4" s="1"/>
  <c r="R28" i="4"/>
  <c r="S28" i="4" s="1"/>
  <c r="O28" i="4"/>
  <c r="P28" i="4" s="1"/>
  <c r="K28" i="4"/>
  <c r="L28" i="4" s="1"/>
  <c r="G28" i="4"/>
  <c r="H28" i="4" s="1"/>
  <c r="R10" i="4"/>
  <c r="S10" i="4" s="1"/>
  <c r="O10" i="4"/>
  <c r="P10" i="4" s="1"/>
  <c r="K10" i="4"/>
  <c r="L10" i="4" s="1"/>
  <c r="G10" i="4"/>
  <c r="H10" i="4" s="1"/>
  <c r="R9" i="4"/>
  <c r="S9" i="4" s="1"/>
  <c r="O9" i="4"/>
  <c r="P9" i="4" s="1"/>
  <c r="K9" i="4"/>
  <c r="L9" i="4" s="1"/>
  <c r="G9" i="4"/>
  <c r="H9" i="4" s="1"/>
  <c r="R41" i="4"/>
  <c r="S41" i="4" s="1"/>
  <c r="O41" i="4"/>
  <c r="P41" i="4" s="1"/>
  <c r="K41" i="4"/>
  <c r="L41" i="4" s="1"/>
  <c r="G41" i="4"/>
  <c r="H41" i="4" s="1"/>
  <c r="R26" i="4"/>
  <c r="S26" i="4" s="1"/>
  <c r="O26" i="4"/>
  <c r="P26" i="4" s="1"/>
  <c r="K26" i="4"/>
  <c r="L26" i="4" s="1"/>
  <c r="G26" i="4"/>
  <c r="H26" i="4" s="1"/>
  <c r="U13" i="5" l="1"/>
  <c r="U24" i="5"/>
  <c r="U15" i="5"/>
  <c r="U12" i="5"/>
  <c r="U29" i="5"/>
  <c r="U5" i="5"/>
  <c r="U21" i="5"/>
  <c r="U9" i="5"/>
  <c r="U31" i="5"/>
  <c r="U28" i="5"/>
  <c r="U22" i="5"/>
  <c r="U11" i="5"/>
  <c r="U10" i="5"/>
  <c r="U14" i="5"/>
  <c r="U7" i="5"/>
  <c r="U8" i="5"/>
  <c r="U23" i="5"/>
  <c r="U33" i="5"/>
  <c r="U19" i="5"/>
  <c r="U20" i="5"/>
  <c r="U17" i="5"/>
  <c r="U35" i="5"/>
  <c r="U32" i="5"/>
  <c r="U6" i="5"/>
  <c r="U16" i="5"/>
  <c r="U34" i="5"/>
  <c r="U30" i="5"/>
  <c r="T41" i="4"/>
  <c r="T10" i="4"/>
  <c r="T29" i="4"/>
  <c r="T31" i="4"/>
  <c r="T14" i="4"/>
  <c r="T22" i="4"/>
  <c r="T8" i="4"/>
  <c r="T36" i="4"/>
  <c r="T19" i="4"/>
  <c r="T21" i="4"/>
  <c r="T25" i="4"/>
  <c r="T34" i="4"/>
  <c r="T20" i="4"/>
  <c r="T40" i="4"/>
  <c r="T24" i="4"/>
  <c r="T30" i="4"/>
  <c r="T26" i="4"/>
  <c r="T9" i="4"/>
  <c r="T28" i="4"/>
  <c r="T12" i="4"/>
  <c r="T6" i="4"/>
  <c r="T11" i="4"/>
  <c r="T37" i="4"/>
  <c r="T17" i="4"/>
  <c r="T16" i="4"/>
  <c r="T18" i="4"/>
  <c r="T27" i="4"/>
  <c r="T5" i="4"/>
  <c r="T32" i="4"/>
  <c r="T23" i="4"/>
  <c r="T33" i="4"/>
  <c r="T42" i="4"/>
  <c r="T15" i="4"/>
  <c r="T7" i="4"/>
</calcChain>
</file>

<file path=xl/sharedStrings.xml><?xml version="1.0" encoding="utf-8"?>
<sst xmlns="http://schemas.openxmlformats.org/spreadsheetml/2006/main" count="524" uniqueCount="190">
  <si>
    <t>школа</t>
  </si>
  <si>
    <t>ср балл</t>
  </si>
  <si>
    <t>профиль</t>
  </si>
  <si>
    <t>русский</t>
  </si>
  <si>
    <t>математика</t>
  </si>
  <si>
    <t>русский балл</t>
  </si>
  <si>
    <t>математика балл</t>
  </si>
  <si>
    <t>балл профиля</t>
  </si>
  <si>
    <t>ФИЗИКА</t>
  </si>
  <si>
    <t>ИНФОРМ</t>
  </si>
  <si>
    <t>ХИМИЯ</t>
  </si>
  <si>
    <t>БИОЛОГИЯ</t>
  </si>
  <si>
    <t>ОБЩЕСТВО</t>
  </si>
  <si>
    <t>ГЕОГРАФИЯ</t>
  </si>
  <si>
    <t>технологический</t>
  </si>
  <si>
    <t>социально-экономический</t>
  </si>
  <si>
    <t>Новокуйбышевск</t>
  </si>
  <si>
    <t>естественно-научный</t>
  </si>
  <si>
    <t>АНГЛ.ЯЗ.</t>
  </si>
  <si>
    <t>ПОРТФОЛИО</t>
  </si>
  <si>
    <t>социально-экономический 1</t>
  </si>
  <si>
    <t>социально-экономический 2</t>
  </si>
  <si>
    <t>СВО</t>
  </si>
  <si>
    <t>медиа</t>
  </si>
  <si>
    <t>мун.олимп.</t>
  </si>
  <si>
    <t xml:space="preserve">медиа </t>
  </si>
  <si>
    <t xml:space="preserve">медиа   </t>
  </si>
  <si>
    <t>Сыктывкар, 24</t>
  </si>
  <si>
    <t>%</t>
  </si>
  <si>
    <t>итого</t>
  </si>
  <si>
    <t>ИТОГО</t>
  </si>
  <si>
    <t>Сочи</t>
  </si>
  <si>
    <t>Гвардейский округ</t>
  </si>
  <si>
    <t>3906000407714518</t>
  </si>
  <si>
    <t>3906000410823820</t>
  </si>
  <si>
    <t>3906000413837146</t>
  </si>
  <si>
    <t>3906000407957403</t>
  </si>
  <si>
    <t>3906000408134433</t>
  </si>
  <si>
    <t>3906000408613777</t>
  </si>
  <si>
    <t>3906000407460398</t>
  </si>
  <si>
    <t>3906000407410648</t>
  </si>
  <si>
    <t>3906000407881374</t>
  </si>
  <si>
    <t>?</t>
  </si>
  <si>
    <t>3906000407551385</t>
  </si>
  <si>
    <t>3906000407645216</t>
  </si>
  <si>
    <t>3906000407758951</t>
  </si>
  <si>
    <t>3906000407853617</t>
  </si>
  <si>
    <t>3906000407775510</t>
  </si>
  <si>
    <t>3906000407694677</t>
  </si>
  <si>
    <t>3906000407571040</t>
  </si>
  <si>
    <t>3906000407615202</t>
  </si>
  <si>
    <t>3906000407874671</t>
  </si>
  <si>
    <t>3906000407701073</t>
  </si>
  <si>
    <t>3906000407520747</t>
  </si>
  <si>
    <t>3906000407715572</t>
  </si>
  <si>
    <t>3906000407530506</t>
  </si>
  <si>
    <t>3906000407464218</t>
  </si>
  <si>
    <t>3906000407610626</t>
  </si>
  <si>
    <t>3906000407408803</t>
  </si>
  <si>
    <t>3906000408497582</t>
  </si>
  <si>
    <t>3906000407860319</t>
  </si>
  <si>
    <t>3906000410712667</t>
  </si>
  <si>
    <t>3906000407484991</t>
  </si>
  <si>
    <t>3906000407913724</t>
  </si>
  <si>
    <t>3906000411481711</t>
  </si>
  <si>
    <t>3906000407501333</t>
  </si>
  <si>
    <t>3906000407652729</t>
  </si>
  <si>
    <t>3906000407887421</t>
  </si>
  <si>
    <t>3906000408486134</t>
  </si>
  <si>
    <t>3906000407562328</t>
  </si>
  <si>
    <t>3906000407470417</t>
  </si>
  <si>
    <t>3906000408644499</t>
  </si>
  <si>
    <t>3906000407838929</t>
  </si>
  <si>
    <t>3906000408341653</t>
  </si>
  <si>
    <t>3906000408331621</t>
  </si>
  <si>
    <t>3906000407488483</t>
  </si>
  <si>
    <t>3906000408317096</t>
  </si>
  <si>
    <t>3906000409015140</t>
  </si>
  <si>
    <t>3906000408902658</t>
  </si>
  <si>
    <t>3906000408160475</t>
  </si>
  <si>
    <t>3906000408421932</t>
  </si>
  <si>
    <t>3906000410246757</t>
  </si>
  <si>
    <t>3906000407871021</t>
  </si>
  <si>
    <t>3906000408579376</t>
  </si>
  <si>
    <t>3906000409194247</t>
  </si>
  <si>
    <t>3906000408158654</t>
  </si>
  <si>
    <t>3906000407891060</t>
  </si>
  <si>
    <t>3906000407793792</t>
  </si>
  <si>
    <t>3906000410276117</t>
  </si>
  <si>
    <t>3906000408505762</t>
  </si>
  <si>
    <t>3906000407829123</t>
  </si>
  <si>
    <t>3906000409796791</t>
  </si>
  <si>
    <t>3906000408753569</t>
  </si>
  <si>
    <t>3906000407476835</t>
  </si>
  <si>
    <t>3906000408269187</t>
  </si>
  <si>
    <t>3906000407644726</t>
  </si>
  <si>
    <t>3906000407651073</t>
  </si>
  <si>
    <t>3906000413808008</t>
  </si>
  <si>
    <t>3906000408483564</t>
  </si>
  <si>
    <t>3906000411632484</t>
  </si>
  <si>
    <t>3906000409055910</t>
  </si>
  <si>
    <t>3906000407948477</t>
  </si>
  <si>
    <t>3906000407662617</t>
  </si>
  <si>
    <t>3906000407519111</t>
  </si>
  <si>
    <t>3906000409228462</t>
  </si>
  <si>
    <t>3906000407597942</t>
  </si>
  <si>
    <t>3906000409177040</t>
  </si>
  <si>
    <t>3906000409083932</t>
  </si>
  <si>
    <t>3906000407884909</t>
  </si>
  <si>
    <t>3906000408014448</t>
  </si>
  <si>
    <t>3906000407805017</t>
  </si>
  <si>
    <t>3906000408600420</t>
  </si>
  <si>
    <t>3906000409344445</t>
  </si>
  <si>
    <t>3906000409396080</t>
  </si>
  <si>
    <t>3906000407473458</t>
  </si>
  <si>
    <t>3906000407851868</t>
  </si>
  <si>
    <t>3906000408908323</t>
  </si>
  <si>
    <t>3906000410085676</t>
  </si>
  <si>
    <t>3906000410274979</t>
  </si>
  <si>
    <t>3906000408217482</t>
  </si>
  <si>
    <t>3906000407573953</t>
  </si>
  <si>
    <t>3906000407949687</t>
  </si>
  <si>
    <t>3906000410294154</t>
  </si>
  <si>
    <t>3906000408551414</t>
  </si>
  <si>
    <t>3906000407592750</t>
  </si>
  <si>
    <t>3906000409743246</t>
  </si>
  <si>
    <t>3906000409317459</t>
  </si>
  <si>
    <t>3906000409971898</t>
  </si>
  <si>
    <t>3906000407453145</t>
  </si>
  <si>
    <t>3906000408258440</t>
  </si>
  <si>
    <t>3906000407448848</t>
  </si>
  <si>
    <t>3906000408299900</t>
  </si>
  <si>
    <t>3906000407451841</t>
  </si>
  <si>
    <t>3906000408723231</t>
  </si>
  <si>
    <t>3906000408462081</t>
  </si>
  <si>
    <t>3906000409384417</t>
  </si>
  <si>
    <t>3906000408827595</t>
  </si>
  <si>
    <t>3906000407914964</t>
  </si>
  <si>
    <t>3906000408848154</t>
  </si>
  <si>
    <t>3906000408026207</t>
  </si>
  <si>
    <t>3906000408590318</t>
  </si>
  <si>
    <t>3906000408637380</t>
  </si>
  <si>
    <t>3906000407866485</t>
  </si>
  <si>
    <t>3906000408429930</t>
  </si>
  <si>
    <t>3906000410796653</t>
  </si>
  <si>
    <t>3906000408079741</t>
  </si>
  <si>
    <t>3906000411284606</t>
  </si>
  <si>
    <t>3906000408980676</t>
  </si>
  <si>
    <t>3906000409434800</t>
  </si>
  <si>
    <t>3906000408759409</t>
  </si>
  <si>
    <t>3906000408984324</t>
  </si>
  <si>
    <t>3906000409675584</t>
  </si>
  <si>
    <t>3906000409435200</t>
  </si>
  <si>
    <t>3906000407666833</t>
  </si>
  <si>
    <t>3906000409340280</t>
  </si>
  <si>
    <t>3906000409970536</t>
  </si>
  <si>
    <t>3906000408454246</t>
  </si>
  <si>
    <t>3906000410318215</t>
  </si>
  <si>
    <t>3906000408967020</t>
  </si>
  <si>
    <t>3906000407745780</t>
  </si>
  <si>
    <t>3906000410782435</t>
  </si>
  <si>
    <t>3906000408284084</t>
  </si>
  <si>
    <t>3906000410583620</t>
  </si>
  <si>
    <t>3906000411337422</t>
  </si>
  <si>
    <t>3906000411272936</t>
  </si>
  <si>
    <t>3906000411095006</t>
  </si>
  <si>
    <t>3906000410752099</t>
  </si>
  <si>
    <t>3906000411149824</t>
  </si>
  <si>
    <t>3906000411027385</t>
  </si>
  <si>
    <t>3906000408145844</t>
  </si>
  <si>
    <t>3906000411483922</t>
  </si>
  <si>
    <t>3906000408071414</t>
  </si>
  <si>
    <t>3906000408649321</t>
  </si>
  <si>
    <t>3906000408231226</t>
  </si>
  <si>
    <t>3906000408518058</t>
  </si>
  <si>
    <t>3906000411331447</t>
  </si>
  <si>
    <t>3906000411710971</t>
  </si>
  <si>
    <t>3906000408811778</t>
  </si>
  <si>
    <t>3906000409579989</t>
  </si>
  <si>
    <t>3906000409326036</t>
  </si>
  <si>
    <t>3906000408333816</t>
  </si>
  <si>
    <t>3906000407895075</t>
  </si>
  <si>
    <t>3906000411304197</t>
  </si>
  <si>
    <t>3906000408367709</t>
  </si>
  <si>
    <t>3906000407990351</t>
  </si>
  <si>
    <t>3906000408322645</t>
  </si>
  <si>
    <t>математика оценка</t>
  </si>
  <si>
    <t>Портфолио</t>
  </si>
  <si>
    <t>ОТБОР ПРОЙДЕН!</t>
  </si>
  <si>
    <t>ОТБОР НЕ ПРОЙДЕН!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</si>
</sst>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66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0" fillId="2" borderId="1" xfId="0" applyNumberFormat="1" applyFill="1" applyBorder="1"/>
    <xf numFmtId="0" fontId="0" fillId="3" borderId="1" xfId="0" applyFill="1" applyBorder="1"/>
    <xf numFmtId="0" fontId="3" fillId="2" borderId="1" xfId="0" applyFont="1" applyFill="1" applyBorder="1"/>
    <xf numFmtId="0" fontId="0" fillId="2" borderId="1" xfId="0" applyFont="1" applyFill="1" applyBorder="1"/>
    <xf numFmtId="164" fontId="0" fillId="2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5" borderId="1" xfId="0" applyFill="1" applyBorder="1" applyAlignment="1">
      <alignment wrapText="1"/>
    </xf>
    <xf numFmtId="0" fontId="0" fillId="5" borderId="1" xfId="0" applyFill="1" applyBorder="1"/>
    <xf numFmtId="164" fontId="0" fillId="5" borderId="1" xfId="0" applyNumberFormat="1" applyFill="1" applyBorder="1"/>
    <xf numFmtId="0" fontId="0" fillId="5" borderId="1" xfId="0" applyNumberFormat="1" applyFill="1" applyBorder="1"/>
    <xf numFmtId="0" fontId="1" fillId="5" borderId="1" xfId="0" applyFont="1" applyFill="1" applyBorder="1"/>
    <xf numFmtId="0" fontId="0" fillId="5" borderId="0" xfId="0" applyFill="1"/>
    <xf numFmtId="0" fontId="0" fillId="6" borderId="1" xfId="0" applyFill="1" applyBorder="1"/>
    <xf numFmtId="164" fontId="0" fillId="6" borderId="1" xfId="0" applyNumberFormat="1" applyFill="1" applyBorder="1"/>
    <xf numFmtId="0" fontId="1" fillId="6" borderId="1" xfId="0" applyFont="1" applyFill="1" applyBorder="1"/>
    <xf numFmtId="0" fontId="0" fillId="6" borderId="0" xfId="0" applyFill="1"/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/>
    <xf numFmtId="0" fontId="0" fillId="7" borderId="0" xfId="0" applyFill="1"/>
    <xf numFmtId="164" fontId="0" fillId="7" borderId="1" xfId="0" applyNumberFormat="1" applyFill="1" applyBorder="1"/>
    <xf numFmtId="0" fontId="0" fillId="7" borderId="0" xfId="0" applyFill="1" applyBorder="1"/>
    <xf numFmtId="0" fontId="0" fillId="8" borderId="1" xfId="0" applyFill="1" applyBorder="1"/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8" borderId="0" xfId="0" applyFill="1"/>
    <xf numFmtId="0" fontId="3" fillId="2" borderId="0" xfId="0" applyFont="1" applyFill="1"/>
    <xf numFmtId="0" fontId="0" fillId="7" borderId="1" xfId="0" applyFont="1" applyFill="1" applyBorder="1"/>
    <xf numFmtId="164" fontId="0" fillId="2" borderId="1" xfId="0" applyNumberFormat="1" applyFont="1" applyFill="1" applyBorder="1"/>
    <xf numFmtId="164" fontId="0" fillId="7" borderId="1" xfId="0" applyNumberFormat="1" applyFont="1" applyFill="1" applyBorder="1"/>
    <xf numFmtId="0" fontId="0" fillId="5" borderId="1" xfId="0" applyFont="1" applyFill="1" applyBorder="1"/>
    <xf numFmtId="164" fontId="0" fillId="5" borderId="1" xfId="0" applyNumberFormat="1" applyFont="1" applyFill="1" applyBorder="1"/>
    <xf numFmtId="0" fontId="5" fillId="2" borderId="1" xfId="0" applyFont="1" applyFill="1" applyBorder="1"/>
    <xf numFmtId="0" fontId="5" fillId="4" borderId="1" xfId="0" applyFont="1" applyFill="1" applyBorder="1"/>
    <xf numFmtId="0" fontId="5" fillId="2" borderId="0" xfId="0" applyFont="1" applyFill="1"/>
    <xf numFmtId="164" fontId="1" fillId="4" borderId="1" xfId="0" applyNumberFormat="1" applyFont="1" applyFill="1" applyBorder="1"/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/>
    <xf numFmtId="0" fontId="1" fillId="0" borderId="1" xfId="0" applyFont="1" applyBorder="1" applyAlignment="1">
      <alignment vertical="top"/>
    </xf>
    <xf numFmtId="0" fontId="6" fillId="2" borderId="1" xfId="0" applyFont="1" applyFill="1" applyBorder="1"/>
    <xf numFmtId="0" fontId="1" fillId="7" borderId="1" xfId="0" applyFont="1" applyFill="1" applyBorder="1"/>
    <xf numFmtId="164" fontId="1" fillId="7" borderId="1" xfId="0" applyNumberFormat="1" applyFont="1" applyFill="1" applyBorder="1"/>
    <xf numFmtId="164" fontId="1" fillId="5" borderId="1" xfId="0" applyNumberFormat="1" applyFont="1" applyFill="1" applyBorder="1"/>
    <xf numFmtId="0" fontId="6" fillId="7" borderId="1" xfId="0" applyFont="1" applyFill="1" applyBorder="1"/>
    <xf numFmtId="0" fontId="6" fillId="4" borderId="1" xfId="0" applyFont="1" applyFill="1" applyBorder="1"/>
    <xf numFmtId="0" fontId="1" fillId="9" borderId="0" xfId="0" applyFont="1" applyFill="1"/>
    <xf numFmtId="0" fontId="0" fillId="2" borderId="1" xfId="0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0" xfId="0" applyFill="1" applyBorder="1"/>
    <xf numFmtId="0" fontId="3" fillId="5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0" fillId="8" borderId="1" xfId="0" applyFill="1" applyBorder="1" applyAlignment="1">
      <alignment horizontal="center"/>
    </xf>
    <xf numFmtId="0" fontId="5" fillId="0" borderId="0" xfId="0" applyFont="1" applyFill="1" applyBorder="1"/>
    <xf numFmtId="0" fontId="3" fillId="4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/>
    </xf>
    <xf numFmtId="0" fontId="1" fillId="0" borderId="0" xfId="0" applyFont="1" applyFill="1" applyBorder="1"/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3" fillId="0" borderId="0" xfId="0" applyFont="1" applyFill="1" applyBorder="1"/>
    <xf numFmtId="0" fontId="0" fillId="7" borderId="5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2" fillId="7" borderId="5" xfId="0" applyFont="1" applyFill="1" applyBorder="1"/>
    <xf numFmtId="164" fontId="0" fillId="2" borderId="5" xfId="0" applyNumberFormat="1" applyFill="1" applyBorder="1"/>
    <xf numFmtId="164" fontId="0" fillId="7" borderId="5" xfId="0" applyNumberFormat="1" applyFill="1" applyBorder="1"/>
    <xf numFmtId="0" fontId="0" fillId="5" borderId="5" xfId="0" applyFill="1" applyBorder="1"/>
    <xf numFmtId="164" fontId="0" fillId="5" borderId="5" xfId="0" applyNumberFormat="1" applyFill="1" applyBorder="1"/>
    <xf numFmtId="0" fontId="0" fillId="7" borderId="5" xfId="0" applyFill="1" applyBorder="1"/>
    <xf numFmtId="0" fontId="0" fillId="5" borderId="1" xfId="0" applyFill="1" applyBorder="1" applyAlignment="1">
      <alignment horizontal="center" wrapText="1"/>
    </xf>
    <xf numFmtId="0" fontId="4" fillId="7" borderId="5" xfId="0" applyFont="1" applyFill="1" applyBorder="1"/>
    <xf numFmtId="0" fontId="0" fillId="2" borderId="5" xfId="0" applyNumberFormat="1" applyFill="1" applyBorder="1"/>
    <xf numFmtId="0" fontId="0" fillId="5" borderId="5" xfId="0" applyNumberFormat="1" applyFill="1" applyBorder="1"/>
  </cellXfs>
  <cellStyles count="1">
    <cellStyle name="Обычный" xfId="0" builtinId="0"/>
  </cellStyles>
  <dxfs count="10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9FFC9"/>
      <color rgb="FF0066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1"/>
  <sheetViews>
    <sheetView tabSelected="1" zoomScale="85" zoomScaleNormal="85" workbookViewId="0">
      <pane ySplit="1" topLeftCell="A2" activePane="bottomLeft" state="frozen"/>
      <selection activeCell="F4" sqref="F4"/>
      <selection pane="bottomLeft" activeCell="AF20" sqref="AF20"/>
    </sheetView>
  </sheetViews>
  <sheetFormatPr defaultColWidth="9.140625" defaultRowHeight="15" x14ac:dyDescent="0.25"/>
  <cols>
    <col min="1" max="1" width="3" style="2" bestFit="1" customWidth="1"/>
    <col min="2" max="2" width="17.28515625" style="2" bestFit="1" customWidth="1"/>
    <col min="3" max="3" width="17" style="2" bestFit="1" customWidth="1"/>
    <col min="4" max="4" width="10.140625" style="2" bestFit="1" customWidth="1"/>
    <col min="5" max="6" width="10.42578125" style="2" bestFit="1" customWidth="1"/>
    <col min="7" max="7" width="5.5703125" style="2" bestFit="1" customWidth="1"/>
    <col min="8" max="8" width="6" style="2" bestFit="1" customWidth="1"/>
    <col min="9" max="9" width="11.28515625" style="2" bestFit="1" customWidth="1"/>
    <col min="10" max="10" width="11" style="2" bestFit="1" customWidth="1"/>
    <col min="11" max="11" width="5.5703125" style="2" bestFit="1" customWidth="1"/>
    <col min="12" max="12" width="6" style="2" bestFit="1" customWidth="1"/>
    <col min="13" max="13" width="11.28515625" style="2" bestFit="1" customWidth="1"/>
    <col min="14" max="14" width="7.5703125" style="21" bestFit="1" customWidth="1"/>
    <col min="15" max="15" width="5.5703125" style="21" bestFit="1" customWidth="1"/>
    <col min="16" max="16" width="6" style="21" bestFit="1" customWidth="1"/>
    <col min="17" max="17" width="8.42578125" style="2" customWidth="1"/>
    <col min="18" max="18" width="5.5703125" style="2" bestFit="1" customWidth="1"/>
    <col min="19" max="19" width="6" style="2" bestFit="1" customWidth="1"/>
    <col min="20" max="20" width="11.28515625" style="1" bestFit="1" customWidth="1"/>
    <col min="21" max="21" width="7.140625" style="61" bestFit="1" customWidth="1"/>
    <col min="22" max="62" width="9.140625" style="65"/>
    <col min="63" max="16384" width="9.140625" style="2"/>
  </cols>
  <sheetData>
    <row r="1" spans="1:63" ht="30" customHeight="1" x14ac:dyDescent="0.25">
      <c r="A1" s="8"/>
      <c r="B1" s="8"/>
      <c r="C1" s="8" t="s">
        <v>0</v>
      </c>
      <c r="D1" s="26" t="s">
        <v>1</v>
      </c>
      <c r="E1" s="26" t="s">
        <v>5</v>
      </c>
      <c r="F1" s="26" t="s">
        <v>3</v>
      </c>
      <c r="G1" s="26"/>
      <c r="H1" s="26"/>
      <c r="I1" s="26" t="s">
        <v>6</v>
      </c>
      <c r="J1" s="26" t="s">
        <v>4</v>
      </c>
      <c r="K1" s="26"/>
      <c r="L1" s="26"/>
      <c r="M1" s="26" t="s">
        <v>2</v>
      </c>
      <c r="N1" s="66" t="s">
        <v>7</v>
      </c>
      <c r="O1" s="66"/>
      <c r="P1" s="66"/>
      <c r="Q1" s="67"/>
      <c r="R1" s="67"/>
      <c r="S1" s="67"/>
      <c r="T1" s="26"/>
      <c r="U1" s="26" t="s">
        <v>30</v>
      </c>
    </row>
    <row r="2" spans="1:63" s="1" customFormat="1" ht="30" x14ac:dyDescent="0.25">
      <c r="A2" s="8"/>
      <c r="B2" s="8"/>
      <c r="C2" s="8"/>
      <c r="D2" s="26"/>
      <c r="E2" s="26"/>
      <c r="F2" s="26"/>
      <c r="G2" s="26" t="s">
        <v>28</v>
      </c>
      <c r="H2" s="26" t="s">
        <v>29</v>
      </c>
      <c r="I2" s="26"/>
      <c r="J2" s="26"/>
      <c r="K2" s="26" t="s">
        <v>28</v>
      </c>
      <c r="L2" s="26" t="s">
        <v>29</v>
      </c>
      <c r="M2" s="26"/>
      <c r="N2" s="59" t="s">
        <v>12</v>
      </c>
      <c r="O2" s="59"/>
      <c r="P2" s="59"/>
      <c r="Q2" s="26" t="s">
        <v>18</v>
      </c>
      <c r="R2" s="26"/>
      <c r="S2" s="26"/>
      <c r="T2" s="8"/>
      <c r="U2" s="8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2"/>
    </row>
    <row r="3" spans="1:63" s="1" customFormat="1" x14ac:dyDescent="0.25">
      <c r="A3" s="8"/>
      <c r="B3" s="8"/>
      <c r="C3" s="8"/>
      <c r="D3" s="26"/>
      <c r="E3" s="26"/>
      <c r="F3" s="26">
        <v>37</v>
      </c>
      <c r="G3" s="26"/>
      <c r="H3" s="26"/>
      <c r="I3" s="26">
        <v>31</v>
      </c>
      <c r="J3" s="26"/>
      <c r="K3" s="26"/>
      <c r="L3" s="26"/>
      <c r="M3" s="26"/>
      <c r="N3" s="59">
        <v>37</v>
      </c>
      <c r="O3" s="59" t="s">
        <v>28</v>
      </c>
      <c r="P3" s="59" t="s">
        <v>29</v>
      </c>
      <c r="Q3" s="26">
        <v>68</v>
      </c>
      <c r="R3" s="26" t="s">
        <v>28</v>
      </c>
      <c r="S3" s="26" t="s">
        <v>29</v>
      </c>
      <c r="T3" s="8" t="s">
        <v>187</v>
      </c>
      <c r="U3" s="8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2"/>
    </row>
    <row r="4" spans="1:63" s="1" customFormat="1" ht="26.25" x14ac:dyDescent="0.4">
      <c r="A4" s="68" t="s">
        <v>188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2"/>
    </row>
    <row r="5" spans="1:63" s="1" customFormat="1" x14ac:dyDescent="0.25">
      <c r="A5" s="1">
        <v>1</v>
      </c>
      <c r="B5" s="35" t="s">
        <v>149</v>
      </c>
      <c r="C5" s="1">
        <v>56</v>
      </c>
      <c r="D5" s="1">
        <v>4.4000000000000004</v>
      </c>
      <c r="E5" s="1">
        <v>28</v>
      </c>
      <c r="F5" s="1">
        <v>4</v>
      </c>
      <c r="G5" s="10">
        <f t="shared" ref="G5:G31" si="0">E5/37</f>
        <v>0.7567567567567568</v>
      </c>
      <c r="H5" s="10">
        <f t="shared" ref="H5:H31" si="1">G5*5</f>
        <v>3.7837837837837842</v>
      </c>
      <c r="I5" s="1">
        <v>15</v>
      </c>
      <c r="J5" s="1">
        <v>4</v>
      </c>
      <c r="K5" s="10">
        <f t="shared" ref="K5:K31" si="2">I5/31</f>
        <v>0.4838709677419355</v>
      </c>
      <c r="L5" s="10">
        <f t="shared" ref="L5:L31" si="3">K5*5</f>
        <v>2.4193548387096775</v>
      </c>
      <c r="M5" s="1" t="s">
        <v>23</v>
      </c>
      <c r="N5" s="17">
        <v>21</v>
      </c>
      <c r="O5" s="18">
        <f t="shared" ref="O5:O31" si="4">N5/37</f>
        <v>0.56756756756756754</v>
      </c>
      <c r="P5" s="18">
        <f t="shared" ref="P5:P31" si="5">O5*5</f>
        <v>2.8378378378378377</v>
      </c>
      <c r="R5" s="10">
        <v>0</v>
      </c>
      <c r="S5" s="10">
        <f t="shared" ref="S5:S31" si="6">R5*5</f>
        <v>0</v>
      </c>
      <c r="T5" s="1">
        <v>0.5</v>
      </c>
      <c r="U5" s="10">
        <f>D5+H5+L5+MAX(P5,S5)+T5</f>
        <v>13.940976460331299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2"/>
    </row>
    <row r="6" spans="1:63" x14ac:dyDescent="0.25">
      <c r="A6" s="1">
        <v>2</v>
      </c>
      <c r="B6" s="35" t="s">
        <v>90</v>
      </c>
      <c r="C6" s="1">
        <v>56</v>
      </c>
      <c r="D6" s="1">
        <v>4.28</v>
      </c>
      <c r="E6" s="1"/>
      <c r="F6" s="1">
        <v>5</v>
      </c>
      <c r="G6" s="10">
        <f t="shared" si="0"/>
        <v>0</v>
      </c>
      <c r="H6" s="10">
        <f t="shared" si="1"/>
        <v>0</v>
      </c>
      <c r="I6" s="1"/>
      <c r="J6" s="1">
        <v>5</v>
      </c>
      <c r="K6" s="10">
        <f t="shared" si="2"/>
        <v>0</v>
      </c>
      <c r="L6" s="10">
        <f t="shared" si="3"/>
        <v>0</v>
      </c>
      <c r="M6" s="1" t="s">
        <v>23</v>
      </c>
      <c r="N6" s="17"/>
      <c r="O6" s="18">
        <f t="shared" si="4"/>
        <v>0</v>
      </c>
      <c r="P6" s="18">
        <f t="shared" si="5"/>
        <v>0</v>
      </c>
      <c r="Q6" s="1"/>
      <c r="R6" s="10">
        <f t="shared" ref="R6:R31" si="7">Q6/68</f>
        <v>0</v>
      </c>
      <c r="S6" s="10">
        <f t="shared" si="6"/>
        <v>0</v>
      </c>
      <c r="U6" s="10">
        <f t="shared" ref="U6:U7" si="8">D6+H6+L6+MAX(P6,S6)+T6</f>
        <v>4.28</v>
      </c>
    </row>
    <row r="7" spans="1:63" x14ac:dyDescent="0.25">
      <c r="A7" s="1">
        <v>3</v>
      </c>
      <c r="B7" s="35" t="s">
        <v>55</v>
      </c>
      <c r="C7" s="1">
        <v>56</v>
      </c>
      <c r="D7" s="1">
        <v>4.45</v>
      </c>
      <c r="E7" s="1">
        <v>27</v>
      </c>
      <c r="F7" s="1">
        <v>4</v>
      </c>
      <c r="G7" s="10">
        <f>E7/37</f>
        <v>0.72972972972972971</v>
      </c>
      <c r="H7" s="10">
        <f>G7*5</f>
        <v>3.6486486486486487</v>
      </c>
      <c r="I7" s="1">
        <v>20</v>
      </c>
      <c r="J7" s="1">
        <v>4</v>
      </c>
      <c r="K7" s="10">
        <f>I7/31</f>
        <v>0.64516129032258063</v>
      </c>
      <c r="L7" s="10">
        <f>K7*5</f>
        <v>3.225806451612903</v>
      </c>
      <c r="M7" s="1" t="s">
        <v>23</v>
      </c>
      <c r="N7" s="22"/>
      <c r="O7" s="23">
        <f>N7/38</f>
        <v>0</v>
      </c>
      <c r="P7" s="23">
        <f>O7*5</f>
        <v>0</v>
      </c>
      <c r="Q7" s="22"/>
      <c r="R7" s="23">
        <f>Q7/48</f>
        <v>0</v>
      </c>
      <c r="S7" s="23">
        <f>R7*5</f>
        <v>0</v>
      </c>
      <c r="T7" s="3"/>
      <c r="U7" s="28">
        <f t="shared" si="8"/>
        <v>11.324455100261552</v>
      </c>
    </row>
    <row r="8" spans="1:63" s="1" customFormat="1" x14ac:dyDescent="0.25">
      <c r="A8" s="1">
        <v>4</v>
      </c>
      <c r="B8" s="35" t="s">
        <v>33</v>
      </c>
      <c r="C8" s="1" t="s">
        <v>16</v>
      </c>
      <c r="D8" s="1">
        <v>4.93</v>
      </c>
      <c r="E8" s="1">
        <v>35</v>
      </c>
      <c r="F8" s="1">
        <v>5</v>
      </c>
      <c r="G8" s="10">
        <f t="shared" si="0"/>
        <v>0.94594594594594594</v>
      </c>
      <c r="H8" s="10">
        <f t="shared" si="1"/>
        <v>4.7297297297297298</v>
      </c>
      <c r="I8" s="1">
        <v>26</v>
      </c>
      <c r="J8" s="1">
        <v>5</v>
      </c>
      <c r="K8" s="10">
        <f t="shared" si="2"/>
        <v>0.83870967741935487</v>
      </c>
      <c r="L8" s="10">
        <f t="shared" si="3"/>
        <v>4.193548387096774</v>
      </c>
      <c r="M8" s="1" t="s">
        <v>23</v>
      </c>
      <c r="N8" s="17"/>
      <c r="O8" s="18">
        <f t="shared" si="4"/>
        <v>0</v>
      </c>
      <c r="P8" s="18">
        <f t="shared" si="5"/>
        <v>0</v>
      </c>
      <c r="Q8" s="1">
        <v>67</v>
      </c>
      <c r="R8" s="10">
        <f t="shared" si="7"/>
        <v>0.98529411764705888</v>
      </c>
      <c r="S8" s="10">
        <f t="shared" si="6"/>
        <v>4.9264705882352944</v>
      </c>
      <c r="U8" s="10">
        <f t="shared" ref="U8:U31" si="9">D8+H8+L8+MAX(P8,S8)+T8</f>
        <v>18.779748705061799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2"/>
    </row>
    <row r="9" spans="1:63" s="1" customFormat="1" x14ac:dyDescent="0.25">
      <c r="A9" s="1">
        <v>5</v>
      </c>
      <c r="B9" s="35" t="s">
        <v>141</v>
      </c>
      <c r="C9" s="1">
        <v>56</v>
      </c>
      <c r="D9" s="1">
        <v>4.63</v>
      </c>
      <c r="E9" s="1">
        <v>35</v>
      </c>
      <c r="F9" s="1">
        <v>5</v>
      </c>
      <c r="G9" s="10">
        <f t="shared" si="0"/>
        <v>0.94594594594594594</v>
      </c>
      <c r="H9" s="10">
        <f t="shared" si="1"/>
        <v>4.7297297297297298</v>
      </c>
      <c r="I9" s="1">
        <v>24</v>
      </c>
      <c r="J9" s="1">
        <v>5</v>
      </c>
      <c r="K9" s="10">
        <f t="shared" si="2"/>
        <v>0.77419354838709675</v>
      </c>
      <c r="L9" s="10">
        <f t="shared" si="3"/>
        <v>3.870967741935484</v>
      </c>
      <c r="M9" s="1" t="s">
        <v>23</v>
      </c>
      <c r="N9" s="17">
        <v>32</v>
      </c>
      <c r="O9" s="18">
        <f t="shared" si="4"/>
        <v>0.86486486486486491</v>
      </c>
      <c r="P9" s="18">
        <f t="shared" si="5"/>
        <v>4.3243243243243246</v>
      </c>
      <c r="Q9" s="1">
        <v>61</v>
      </c>
      <c r="R9" s="10">
        <f t="shared" si="7"/>
        <v>0.8970588235294118</v>
      </c>
      <c r="S9" s="10">
        <f t="shared" si="6"/>
        <v>4.4852941176470589</v>
      </c>
      <c r="T9" s="6"/>
      <c r="U9" s="10">
        <f t="shared" si="9"/>
        <v>17.715991589312271</v>
      </c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2"/>
    </row>
    <row r="10" spans="1:63" s="1" customFormat="1" x14ac:dyDescent="0.25">
      <c r="A10" s="1">
        <v>6</v>
      </c>
      <c r="B10" s="35" t="s">
        <v>78</v>
      </c>
      <c r="C10" s="1">
        <v>56</v>
      </c>
      <c r="D10" s="1">
        <v>4.55</v>
      </c>
      <c r="E10" s="1">
        <v>37</v>
      </c>
      <c r="F10" s="1">
        <v>5</v>
      </c>
      <c r="G10" s="10">
        <f t="shared" si="0"/>
        <v>1</v>
      </c>
      <c r="H10" s="10">
        <f t="shared" si="1"/>
        <v>5</v>
      </c>
      <c r="I10" s="1">
        <v>19</v>
      </c>
      <c r="J10" s="1">
        <v>4</v>
      </c>
      <c r="K10" s="10">
        <f t="shared" si="2"/>
        <v>0.61290322580645162</v>
      </c>
      <c r="L10" s="10">
        <f t="shared" si="3"/>
        <v>3.064516129032258</v>
      </c>
      <c r="M10" s="1" t="s">
        <v>23</v>
      </c>
      <c r="N10" s="17">
        <v>33</v>
      </c>
      <c r="O10" s="18">
        <f t="shared" si="4"/>
        <v>0.89189189189189189</v>
      </c>
      <c r="P10" s="18">
        <f t="shared" si="5"/>
        <v>4.4594594594594597</v>
      </c>
      <c r="Q10" s="1">
        <v>60</v>
      </c>
      <c r="R10" s="10">
        <f t="shared" si="7"/>
        <v>0.88235294117647056</v>
      </c>
      <c r="S10" s="10">
        <f t="shared" si="6"/>
        <v>4.4117647058823533</v>
      </c>
      <c r="U10" s="10">
        <f t="shared" si="9"/>
        <v>17.07397558849172</v>
      </c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2"/>
    </row>
    <row r="11" spans="1:63" s="1" customFormat="1" x14ac:dyDescent="0.25">
      <c r="A11" s="1">
        <v>7</v>
      </c>
      <c r="B11" s="35" t="s">
        <v>105</v>
      </c>
      <c r="C11" s="1">
        <v>56</v>
      </c>
      <c r="D11" s="1">
        <v>4.7</v>
      </c>
      <c r="E11" s="1">
        <v>28</v>
      </c>
      <c r="F11" s="1">
        <v>4</v>
      </c>
      <c r="G11" s="10">
        <f t="shared" si="0"/>
        <v>0.7567567567567568</v>
      </c>
      <c r="H11" s="10">
        <f t="shared" si="1"/>
        <v>3.7837837837837842</v>
      </c>
      <c r="I11" s="1">
        <v>22</v>
      </c>
      <c r="J11" s="1">
        <v>5</v>
      </c>
      <c r="K11" s="10">
        <f t="shared" si="2"/>
        <v>0.70967741935483875</v>
      </c>
      <c r="L11" s="10">
        <f t="shared" si="3"/>
        <v>3.5483870967741939</v>
      </c>
      <c r="M11" s="1" t="s">
        <v>23</v>
      </c>
      <c r="N11" s="17"/>
      <c r="O11" s="18">
        <f t="shared" si="4"/>
        <v>0</v>
      </c>
      <c r="P11" s="18">
        <f t="shared" si="5"/>
        <v>0</v>
      </c>
      <c r="Q11" s="1">
        <v>64</v>
      </c>
      <c r="R11" s="10">
        <f t="shared" si="7"/>
        <v>0.94117647058823528</v>
      </c>
      <c r="S11" s="10">
        <f t="shared" si="6"/>
        <v>4.7058823529411766</v>
      </c>
      <c r="U11" s="10">
        <f t="shared" si="9"/>
        <v>16.738053233499155</v>
      </c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2"/>
    </row>
    <row r="12" spans="1:63" s="1" customFormat="1" x14ac:dyDescent="0.25">
      <c r="A12" s="1">
        <v>8</v>
      </c>
      <c r="B12" s="35" t="s">
        <v>178</v>
      </c>
      <c r="C12" s="1" t="s">
        <v>27</v>
      </c>
      <c r="D12" s="1">
        <v>4.76</v>
      </c>
      <c r="E12" s="1">
        <v>29</v>
      </c>
      <c r="F12" s="1">
        <v>4</v>
      </c>
      <c r="G12" s="10">
        <f t="shared" si="0"/>
        <v>0.78378378378378377</v>
      </c>
      <c r="H12" s="10">
        <f t="shared" si="1"/>
        <v>3.9189189189189189</v>
      </c>
      <c r="I12" s="1">
        <v>17</v>
      </c>
      <c r="J12" s="1">
        <v>4</v>
      </c>
      <c r="K12" s="10">
        <f t="shared" si="2"/>
        <v>0.54838709677419351</v>
      </c>
      <c r="L12" s="10">
        <f t="shared" si="3"/>
        <v>2.7419354838709675</v>
      </c>
      <c r="M12" s="1" t="s">
        <v>23</v>
      </c>
      <c r="N12" s="17">
        <v>27</v>
      </c>
      <c r="O12" s="18">
        <f t="shared" si="4"/>
        <v>0.72972972972972971</v>
      </c>
      <c r="P12" s="18">
        <f t="shared" si="5"/>
        <v>3.6486486486486487</v>
      </c>
      <c r="Q12" s="1">
        <v>68</v>
      </c>
      <c r="R12" s="10">
        <f t="shared" si="7"/>
        <v>1</v>
      </c>
      <c r="S12" s="10">
        <f t="shared" si="6"/>
        <v>5</v>
      </c>
      <c r="U12" s="10">
        <f t="shared" si="9"/>
        <v>16.420854402789885</v>
      </c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2"/>
    </row>
    <row r="13" spans="1:63" s="1" customFormat="1" x14ac:dyDescent="0.25">
      <c r="A13" s="1">
        <v>9</v>
      </c>
      <c r="B13" s="35" t="s">
        <v>182</v>
      </c>
      <c r="C13" s="1">
        <v>6</v>
      </c>
      <c r="D13" s="1">
        <v>4.5</v>
      </c>
      <c r="E13" s="1">
        <v>28</v>
      </c>
      <c r="F13" s="1">
        <v>4</v>
      </c>
      <c r="G13" s="10">
        <f t="shared" si="0"/>
        <v>0.7567567567567568</v>
      </c>
      <c r="H13" s="10">
        <f t="shared" si="1"/>
        <v>3.7837837837837842</v>
      </c>
      <c r="I13" s="1">
        <v>21</v>
      </c>
      <c r="J13" s="1">
        <v>4</v>
      </c>
      <c r="K13" s="10">
        <f t="shared" si="2"/>
        <v>0.67741935483870963</v>
      </c>
      <c r="L13" s="10">
        <f t="shared" si="3"/>
        <v>3.387096774193548</v>
      </c>
      <c r="M13" s="1" t="s">
        <v>23</v>
      </c>
      <c r="N13" s="17">
        <v>23</v>
      </c>
      <c r="O13" s="18">
        <f t="shared" si="4"/>
        <v>0.6216216216216216</v>
      </c>
      <c r="P13" s="18">
        <f t="shared" si="5"/>
        <v>3.1081081081081079</v>
      </c>
      <c r="Q13" s="1">
        <v>58</v>
      </c>
      <c r="R13" s="10">
        <f t="shared" si="7"/>
        <v>0.8529411764705882</v>
      </c>
      <c r="S13" s="10">
        <f t="shared" si="6"/>
        <v>4.2647058823529411</v>
      </c>
      <c r="U13" s="10">
        <f t="shared" si="9"/>
        <v>15.935586440330272</v>
      </c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2"/>
    </row>
    <row r="14" spans="1:63" s="1" customFormat="1" x14ac:dyDescent="0.25">
      <c r="A14" s="1">
        <v>10</v>
      </c>
      <c r="B14" s="35" t="s">
        <v>138</v>
      </c>
      <c r="C14" s="1">
        <v>56</v>
      </c>
      <c r="D14" s="1">
        <v>4.7</v>
      </c>
      <c r="E14" s="1">
        <v>30</v>
      </c>
      <c r="F14" s="1">
        <v>4</v>
      </c>
      <c r="G14" s="10">
        <f t="shared" si="0"/>
        <v>0.81081081081081086</v>
      </c>
      <c r="H14" s="10">
        <f t="shared" si="1"/>
        <v>4.0540540540540544</v>
      </c>
      <c r="I14" s="1">
        <v>21</v>
      </c>
      <c r="J14" s="1">
        <v>4</v>
      </c>
      <c r="K14" s="10">
        <f t="shared" si="2"/>
        <v>0.67741935483870963</v>
      </c>
      <c r="L14" s="10">
        <f t="shared" si="3"/>
        <v>3.387096774193548</v>
      </c>
      <c r="M14" s="1" t="s">
        <v>23</v>
      </c>
      <c r="N14" s="17">
        <v>28</v>
      </c>
      <c r="O14" s="18">
        <f t="shared" si="4"/>
        <v>0.7567567567567568</v>
      </c>
      <c r="P14" s="18">
        <f t="shared" si="5"/>
        <v>3.7837837837837842</v>
      </c>
      <c r="Q14" s="1">
        <v>50</v>
      </c>
      <c r="R14" s="10">
        <f t="shared" si="7"/>
        <v>0.73529411764705888</v>
      </c>
      <c r="S14" s="10">
        <f t="shared" si="6"/>
        <v>3.6764705882352944</v>
      </c>
      <c r="T14" s="1">
        <v>0.5</v>
      </c>
      <c r="U14" s="10">
        <f t="shared" si="9"/>
        <v>16.424934612031386</v>
      </c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2"/>
    </row>
    <row r="15" spans="1:63" s="1" customFormat="1" x14ac:dyDescent="0.25">
      <c r="A15" s="1">
        <v>11</v>
      </c>
      <c r="B15" s="1" t="s">
        <v>42</v>
      </c>
      <c r="C15" s="1">
        <v>56</v>
      </c>
      <c r="D15" s="1">
        <v>4.1500000000000004</v>
      </c>
      <c r="E15" s="1">
        <v>32</v>
      </c>
      <c r="F15" s="1">
        <v>4</v>
      </c>
      <c r="G15" s="10">
        <f t="shared" si="0"/>
        <v>0.86486486486486491</v>
      </c>
      <c r="H15" s="10">
        <f t="shared" si="1"/>
        <v>4.3243243243243246</v>
      </c>
      <c r="I15" s="1">
        <v>20</v>
      </c>
      <c r="J15" s="1">
        <v>4</v>
      </c>
      <c r="K15" s="10">
        <f t="shared" si="2"/>
        <v>0.64516129032258063</v>
      </c>
      <c r="L15" s="10">
        <f t="shared" si="3"/>
        <v>3.225806451612903</v>
      </c>
      <c r="M15" s="1" t="s">
        <v>23</v>
      </c>
      <c r="N15" s="17">
        <v>30</v>
      </c>
      <c r="O15" s="18">
        <f t="shared" si="4"/>
        <v>0.81081081081081086</v>
      </c>
      <c r="P15" s="18">
        <f t="shared" si="5"/>
        <v>4.0540540540540544</v>
      </c>
      <c r="R15" s="10">
        <f t="shared" si="7"/>
        <v>0</v>
      </c>
      <c r="S15" s="10">
        <f t="shared" si="6"/>
        <v>0</v>
      </c>
      <c r="U15" s="10">
        <f t="shared" si="9"/>
        <v>15.754184829991283</v>
      </c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2"/>
    </row>
    <row r="16" spans="1:63" s="1" customFormat="1" x14ac:dyDescent="0.25">
      <c r="A16" s="1">
        <v>12</v>
      </c>
      <c r="B16" s="35" t="s">
        <v>132</v>
      </c>
      <c r="C16" s="1">
        <v>56</v>
      </c>
      <c r="D16" s="1">
        <v>4.05</v>
      </c>
      <c r="E16" s="1">
        <v>31</v>
      </c>
      <c r="F16" s="1">
        <v>4</v>
      </c>
      <c r="G16" s="10">
        <f t="shared" si="0"/>
        <v>0.83783783783783783</v>
      </c>
      <c r="H16" s="10">
        <f t="shared" si="1"/>
        <v>4.1891891891891895</v>
      </c>
      <c r="I16" s="1">
        <v>13</v>
      </c>
      <c r="J16" s="1">
        <v>3</v>
      </c>
      <c r="K16" s="10">
        <f t="shared" si="2"/>
        <v>0.41935483870967744</v>
      </c>
      <c r="L16" s="10">
        <f t="shared" si="3"/>
        <v>2.096774193548387</v>
      </c>
      <c r="M16" s="1" t="s">
        <v>23</v>
      </c>
      <c r="N16" s="17">
        <v>17</v>
      </c>
      <c r="O16" s="18">
        <f t="shared" si="4"/>
        <v>0.45945945945945948</v>
      </c>
      <c r="P16" s="18">
        <f t="shared" si="5"/>
        <v>2.2972972972972974</v>
      </c>
      <c r="Q16" s="1">
        <v>61</v>
      </c>
      <c r="R16" s="10">
        <f t="shared" si="7"/>
        <v>0.8970588235294118</v>
      </c>
      <c r="S16" s="10">
        <f t="shared" si="6"/>
        <v>4.4852941176470589</v>
      </c>
      <c r="T16" s="1">
        <v>0.5</v>
      </c>
      <c r="U16" s="10">
        <f t="shared" si="9"/>
        <v>15.321257500384636</v>
      </c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2"/>
    </row>
    <row r="17" spans="1:63" s="1" customFormat="1" x14ac:dyDescent="0.25">
      <c r="A17" s="1">
        <v>13</v>
      </c>
      <c r="B17" s="35" t="s">
        <v>97</v>
      </c>
      <c r="C17" s="1">
        <v>56</v>
      </c>
      <c r="D17" s="1">
        <v>3.6</v>
      </c>
      <c r="E17" s="1">
        <v>27</v>
      </c>
      <c r="F17" s="1">
        <v>3</v>
      </c>
      <c r="G17" s="10">
        <f t="shared" si="0"/>
        <v>0.72972972972972971</v>
      </c>
      <c r="H17" s="10">
        <f t="shared" si="1"/>
        <v>3.6486486486486487</v>
      </c>
      <c r="I17" s="1">
        <v>18</v>
      </c>
      <c r="J17" s="1">
        <v>4</v>
      </c>
      <c r="K17" s="10">
        <f t="shared" si="2"/>
        <v>0.58064516129032262</v>
      </c>
      <c r="L17" s="10">
        <f t="shared" si="3"/>
        <v>2.903225806451613</v>
      </c>
      <c r="M17" s="1" t="s">
        <v>23</v>
      </c>
      <c r="N17" s="17">
        <v>25</v>
      </c>
      <c r="O17" s="18">
        <f t="shared" si="4"/>
        <v>0.67567567567567566</v>
      </c>
      <c r="P17" s="18">
        <f t="shared" si="5"/>
        <v>3.3783783783783781</v>
      </c>
      <c r="Q17" s="1">
        <v>61</v>
      </c>
      <c r="R17" s="10">
        <f t="shared" si="7"/>
        <v>0.8970588235294118</v>
      </c>
      <c r="S17" s="10">
        <f t="shared" si="6"/>
        <v>4.4852941176470589</v>
      </c>
      <c r="U17" s="10">
        <f t="shared" si="9"/>
        <v>14.637168572747321</v>
      </c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2"/>
    </row>
    <row r="18" spans="1:63" s="1" customFormat="1" x14ac:dyDescent="0.25">
      <c r="A18" s="1">
        <v>14</v>
      </c>
      <c r="B18" s="35" t="s">
        <v>101</v>
      </c>
      <c r="C18" s="1">
        <v>56</v>
      </c>
      <c r="D18" s="1">
        <v>4.0999999999999996</v>
      </c>
      <c r="E18" s="1">
        <v>28</v>
      </c>
      <c r="F18" s="1">
        <v>4</v>
      </c>
      <c r="G18" s="10">
        <f t="shared" si="0"/>
        <v>0.7567567567567568</v>
      </c>
      <c r="H18" s="10">
        <f t="shared" si="1"/>
        <v>3.7837837837837842</v>
      </c>
      <c r="I18" s="1">
        <v>19</v>
      </c>
      <c r="J18" s="1">
        <v>4</v>
      </c>
      <c r="K18" s="10">
        <f t="shared" si="2"/>
        <v>0.61290322580645162</v>
      </c>
      <c r="L18" s="10">
        <f t="shared" si="3"/>
        <v>3.064516129032258</v>
      </c>
      <c r="M18" s="1" t="s">
        <v>23</v>
      </c>
      <c r="N18" s="17">
        <v>27</v>
      </c>
      <c r="O18" s="18">
        <f t="shared" si="4"/>
        <v>0.72972972972972971</v>
      </c>
      <c r="P18" s="18">
        <f t="shared" si="5"/>
        <v>3.6486486486486487</v>
      </c>
      <c r="R18" s="10">
        <f t="shared" si="7"/>
        <v>0</v>
      </c>
      <c r="S18" s="10">
        <f t="shared" si="6"/>
        <v>0</v>
      </c>
      <c r="U18" s="10">
        <f t="shared" si="9"/>
        <v>14.596948561464691</v>
      </c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2"/>
    </row>
    <row r="19" spans="1:63" s="1" customFormat="1" x14ac:dyDescent="0.25">
      <c r="A19" s="1">
        <v>15</v>
      </c>
      <c r="B19" s="36" t="s">
        <v>71</v>
      </c>
      <c r="C19" s="1">
        <v>56</v>
      </c>
      <c r="D19" s="1">
        <v>4.5</v>
      </c>
      <c r="E19" s="1">
        <v>23</v>
      </c>
      <c r="F19" s="1">
        <v>3</v>
      </c>
      <c r="G19" s="10">
        <f t="shared" si="0"/>
        <v>0.6216216216216216</v>
      </c>
      <c r="H19" s="10">
        <f t="shared" si="1"/>
        <v>3.1081081081081079</v>
      </c>
      <c r="I19" s="1">
        <v>19</v>
      </c>
      <c r="J19" s="1">
        <v>4</v>
      </c>
      <c r="K19" s="10">
        <f t="shared" si="2"/>
        <v>0.61290322580645162</v>
      </c>
      <c r="L19" s="10">
        <f t="shared" si="3"/>
        <v>3.064516129032258</v>
      </c>
      <c r="M19" s="1" t="s">
        <v>23</v>
      </c>
      <c r="N19" s="17">
        <v>29</v>
      </c>
      <c r="O19" s="18">
        <f t="shared" si="4"/>
        <v>0.78378378378378377</v>
      </c>
      <c r="P19" s="18">
        <f t="shared" si="5"/>
        <v>3.9189189189189189</v>
      </c>
      <c r="R19" s="10">
        <f t="shared" si="7"/>
        <v>0</v>
      </c>
      <c r="S19" s="10">
        <f t="shared" si="6"/>
        <v>0</v>
      </c>
      <c r="U19" s="10">
        <f t="shared" si="9"/>
        <v>14.591543156059284</v>
      </c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2"/>
    </row>
    <row r="20" spans="1:63" s="1" customFormat="1" x14ac:dyDescent="0.25">
      <c r="A20" s="1">
        <v>16</v>
      </c>
      <c r="B20" s="35" t="s">
        <v>39</v>
      </c>
      <c r="C20" s="4">
        <v>56</v>
      </c>
      <c r="D20" s="4">
        <v>4.3499999999999996</v>
      </c>
      <c r="E20" s="4">
        <v>24</v>
      </c>
      <c r="F20" s="4">
        <v>3</v>
      </c>
      <c r="G20" s="10">
        <f t="shared" si="0"/>
        <v>0.64864864864864868</v>
      </c>
      <c r="H20" s="10">
        <f t="shared" si="1"/>
        <v>3.2432432432432434</v>
      </c>
      <c r="I20" s="4">
        <v>18</v>
      </c>
      <c r="J20" s="4">
        <v>4</v>
      </c>
      <c r="K20" s="10">
        <f t="shared" si="2"/>
        <v>0.58064516129032262</v>
      </c>
      <c r="L20" s="10">
        <f t="shared" si="3"/>
        <v>2.903225806451613</v>
      </c>
      <c r="M20" s="4" t="s">
        <v>25</v>
      </c>
      <c r="N20" s="20">
        <v>24</v>
      </c>
      <c r="O20" s="18">
        <f t="shared" si="4"/>
        <v>0.64864864864864868</v>
      </c>
      <c r="P20" s="18">
        <f t="shared" si="5"/>
        <v>3.2432432432432434</v>
      </c>
      <c r="Q20" s="4"/>
      <c r="R20" s="10">
        <f t="shared" si="7"/>
        <v>0</v>
      </c>
      <c r="S20" s="10">
        <f t="shared" si="6"/>
        <v>0</v>
      </c>
      <c r="T20" s="1">
        <v>0.5</v>
      </c>
      <c r="U20" s="10">
        <f t="shared" si="9"/>
        <v>14.239712292938099</v>
      </c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2"/>
    </row>
    <row r="21" spans="1:63" s="1" customFormat="1" x14ac:dyDescent="0.25">
      <c r="A21" s="1">
        <v>17</v>
      </c>
      <c r="B21" s="35" t="s">
        <v>36</v>
      </c>
      <c r="C21" s="1">
        <v>56</v>
      </c>
      <c r="D21" s="1">
        <v>3.6</v>
      </c>
      <c r="E21" s="1">
        <v>31</v>
      </c>
      <c r="F21" s="1">
        <v>4</v>
      </c>
      <c r="G21" s="10">
        <f t="shared" si="0"/>
        <v>0.83783783783783783</v>
      </c>
      <c r="H21" s="10">
        <f t="shared" si="1"/>
        <v>4.1891891891891895</v>
      </c>
      <c r="I21" s="1">
        <v>19</v>
      </c>
      <c r="J21" s="1">
        <v>4</v>
      </c>
      <c r="K21" s="10">
        <f t="shared" si="2"/>
        <v>0.61290322580645162</v>
      </c>
      <c r="L21" s="10">
        <f t="shared" si="3"/>
        <v>3.064516129032258</v>
      </c>
      <c r="M21" s="1" t="s">
        <v>25</v>
      </c>
      <c r="N21" s="17">
        <v>25</v>
      </c>
      <c r="O21" s="18">
        <f t="shared" si="4"/>
        <v>0.67567567567567566</v>
      </c>
      <c r="P21" s="18">
        <f t="shared" si="5"/>
        <v>3.3783783783783781</v>
      </c>
      <c r="R21" s="10">
        <f t="shared" si="7"/>
        <v>0</v>
      </c>
      <c r="S21" s="10">
        <f t="shared" si="6"/>
        <v>0</v>
      </c>
      <c r="U21" s="10">
        <f t="shared" si="9"/>
        <v>14.232083696599826</v>
      </c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2"/>
    </row>
    <row r="22" spans="1:63" x14ac:dyDescent="0.25">
      <c r="A22" s="1">
        <v>18</v>
      </c>
      <c r="B22" s="35" t="s">
        <v>51</v>
      </c>
      <c r="C22" s="1">
        <v>56</v>
      </c>
      <c r="D22" s="1">
        <v>4.3</v>
      </c>
      <c r="E22" s="1">
        <v>23</v>
      </c>
      <c r="F22" s="1">
        <v>3</v>
      </c>
      <c r="G22" s="10">
        <f t="shared" si="0"/>
        <v>0.6216216216216216</v>
      </c>
      <c r="H22" s="10">
        <f t="shared" si="1"/>
        <v>3.1081081081081079</v>
      </c>
      <c r="I22" s="1">
        <v>15</v>
      </c>
      <c r="J22" s="1">
        <v>4</v>
      </c>
      <c r="K22" s="10">
        <f t="shared" si="2"/>
        <v>0.4838709677419355</v>
      </c>
      <c r="L22" s="10">
        <f t="shared" si="3"/>
        <v>2.4193548387096775</v>
      </c>
      <c r="M22" s="1" t="s">
        <v>23</v>
      </c>
      <c r="N22" s="17">
        <v>30</v>
      </c>
      <c r="O22" s="18">
        <f t="shared" si="4"/>
        <v>0.81081081081081086</v>
      </c>
      <c r="P22" s="18">
        <f t="shared" si="5"/>
        <v>4.0540540540540544</v>
      </c>
      <c r="Q22" s="1"/>
      <c r="R22" s="10">
        <f t="shared" si="7"/>
        <v>0</v>
      </c>
      <c r="S22" s="10">
        <f t="shared" si="6"/>
        <v>0</v>
      </c>
      <c r="U22" s="10">
        <f t="shared" si="9"/>
        <v>13.88151700087184</v>
      </c>
    </row>
    <row r="23" spans="1:63" x14ac:dyDescent="0.25">
      <c r="A23" s="1">
        <v>19</v>
      </c>
      <c r="B23" s="35" t="s">
        <v>53</v>
      </c>
      <c r="C23" s="1">
        <v>56</v>
      </c>
      <c r="D23" s="1">
        <v>3.9</v>
      </c>
      <c r="E23" s="1">
        <v>26</v>
      </c>
      <c r="F23" s="1">
        <v>3</v>
      </c>
      <c r="G23" s="10">
        <f t="shared" si="0"/>
        <v>0.70270270270270274</v>
      </c>
      <c r="H23" s="10">
        <f t="shared" si="1"/>
        <v>3.5135135135135136</v>
      </c>
      <c r="I23" s="1">
        <v>17</v>
      </c>
      <c r="J23" s="1">
        <v>4</v>
      </c>
      <c r="K23" s="10">
        <f t="shared" si="2"/>
        <v>0.54838709677419351</v>
      </c>
      <c r="L23" s="10">
        <f t="shared" si="3"/>
        <v>2.7419354838709675</v>
      </c>
      <c r="M23" s="4" t="s">
        <v>23</v>
      </c>
      <c r="N23" s="17">
        <v>27</v>
      </c>
      <c r="O23" s="18">
        <f t="shared" si="4"/>
        <v>0.72972972972972971</v>
      </c>
      <c r="P23" s="18">
        <f t="shared" si="5"/>
        <v>3.6486486486486487</v>
      </c>
      <c r="Q23" s="1"/>
      <c r="R23" s="10">
        <f t="shared" si="7"/>
        <v>0</v>
      </c>
      <c r="S23" s="10">
        <f t="shared" si="6"/>
        <v>0</v>
      </c>
      <c r="U23" s="10">
        <f t="shared" si="9"/>
        <v>13.80409764603313</v>
      </c>
    </row>
    <row r="24" spans="1:63" x14ac:dyDescent="0.25">
      <c r="A24" s="1">
        <v>20</v>
      </c>
      <c r="B24" s="1" t="s">
        <v>42</v>
      </c>
      <c r="C24" s="1">
        <v>56</v>
      </c>
      <c r="D24" s="1">
        <v>4.0999999999999996</v>
      </c>
      <c r="E24" s="1">
        <v>24</v>
      </c>
      <c r="F24" s="1">
        <v>3</v>
      </c>
      <c r="G24" s="10">
        <f t="shared" si="0"/>
        <v>0.64864864864864868</v>
      </c>
      <c r="H24" s="10">
        <f t="shared" si="1"/>
        <v>3.2432432432432434</v>
      </c>
      <c r="I24" s="1">
        <v>18</v>
      </c>
      <c r="J24" s="1">
        <v>4</v>
      </c>
      <c r="K24" s="10">
        <f t="shared" si="2"/>
        <v>0.58064516129032262</v>
      </c>
      <c r="L24" s="10">
        <f t="shared" si="3"/>
        <v>2.903225806451613</v>
      </c>
      <c r="M24" s="1" t="s">
        <v>26</v>
      </c>
      <c r="N24" s="17"/>
      <c r="O24" s="18">
        <f t="shared" si="4"/>
        <v>0</v>
      </c>
      <c r="P24" s="18">
        <f t="shared" si="5"/>
        <v>0</v>
      </c>
      <c r="Q24" s="1">
        <v>46</v>
      </c>
      <c r="R24" s="10">
        <f t="shared" si="7"/>
        <v>0.67647058823529416</v>
      </c>
      <c r="S24" s="10">
        <f t="shared" si="6"/>
        <v>3.382352941176471</v>
      </c>
      <c r="U24" s="10">
        <f t="shared" si="9"/>
        <v>13.628821990871327</v>
      </c>
    </row>
    <row r="25" spans="1:63" x14ac:dyDescent="0.25">
      <c r="A25" s="1">
        <v>21</v>
      </c>
      <c r="B25" s="35" t="s">
        <v>166</v>
      </c>
      <c r="C25" s="1">
        <v>6</v>
      </c>
      <c r="D25" s="1">
        <v>4.2</v>
      </c>
      <c r="E25" s="1">
        <v>26</v>
      </c>
      <c r="F25" s="1">
        <v>4</v>
      </c>
      <c r="G25" s="10">
        <f t="shared" si="0"/>
        <v>0.70270270270270274</v>
      </c>
      <c r="H25" s="10">
        <f t="shared" si="1"/>
        <v>3.5135135135135136</v>
      </c>
      <c r="I25" s="1">
        <v>11</v>
      </c>
      <c r="J25" s="1">
        <v>3</v>
      </c>
      <c r="K25" s="10">
        <f t="shared" si="2"/>
        <v>0.35483870967741937</v>
      </c>
      <c r="L25" s="10">
        <f t="shared" si="3"/>
        <v>1.774193548387097</v>
      </c>
      <c r="M25" s="1" t="s">
        <v>23</v>
      </c>
      <c r="N25" s="17">
        <v>21</v>
      </c>
      <c r="O25" s="18">
        <f t="shared" si="4"/>
        <v>0.56756756756756754</v>
      </c>
      <c r="P25" s="18">
        <f t="shared" si="5"/>
        <v>2.8378378378378377</v>
      </c>
      <c r="Q25" s="1">
        <v>53</v>
      </c>
      <c r="R25" s="10">
        <f t="shared" si="7"/>
        <v>0.77941176470588236</v>
      </c>
      <c r="S25" s="10">
        <f t="shared" si="6"/>
        <v>3.8970588235294117</v>
      </c>
      <c r="U25" s="10">
        <f t="shared" si="9"/>
        <v>13.384765885430022</v>
      </c>
    </row>
    <row r="26" spans="1:63" x14ac:dyDescent="0.25">
      <c r="A26" s="1">
        <v>22</v>
      </c>
      <c r="B26" s="36" t="s">
        <v>52</v>
      </c>
      <c r="C26" s="1">
        <v>56</v>
      </c>
      <c r="D26" s="1">
        <v>3.8</v>
      </c>
      <c r="E26" s="1">
        <v>27</v>
      </c>
      <c r="F26" s="1">
        <v>3</v>
      </c>
      <c r="G26" s="10">
        <f t="shared" si="0"/>
        <v>0.72972972972972971</v>
      </c>
      <c r="H26" s="10">
        <f t="shared" si="1"/>
        <v>3.6486486486486487</v>
      </c>
      <c r="I26" s="1">
        <v>19</v>
      </c>
      <c r="J26" s="1">
        <v>4</v>
      </c>
      <c r="K26" s="10">
        <f t="shared" si="2"/>
        <v>0.61290322580645162</v>
      </c>
      <c r="L26" s="10">
        <f t="shared" si="3"/>
        <v>3.064516129032258</v>
      </c>
      <c r="M26" s="1" t="s">
        <v>23</v>
      </c>
      <c r="N26" s="17">
        <v>21</v>
      </c>
      <c r="O26" s="18">
        <f t="shared" si="4"/>
        <v>0.56756756756756754</v>
      </c>
      <c r="P26" s="18">
        <f t="shared" si="5"/>
        <v>2.8378378378378377</v>
      </c>
      <c r="Q26" s="1"/>
      <c r="R26" s="10">
        <f t="shared" si="7"/>
        <v>0</v>
      </c>
      <c r="S26" s="10">
        <f t="shared" si="6"/>
        <v>0</v>
      </c>
      <c r="U26" s="10">
        <f t="shared" si="9"/>
        <v>13.351002615518745</v>
      </c>
    </row>
    <row r="27" spans="1:63" x14ac:dyDescent="0.25">
      <c r="A27" s="1">
        <v>23</v>
      </c>
      <c r="B27" s="36" t="s">
        <v>146</v>
      </c>
      <c r="C27" s="1">
        <v>56</v>
      </c>
      <c r="D27" s="1">
        <v>3.8</v>
      </c>
      <c r="E27" s="1">
        <v>19</v>
      </c>
      <c r="F27" s="1">
        <v>3</v>
      </c>
      <c r="G27" s="10">
        <f t="shared" si="0"/>
        <v>0.51351351351351349</v>
      </c>
      <c r="H27" s="10">
        <f t="shared" si="1"/>
        <v>2.5675675675675675</v>
      </c>
      <c r="I27" s="1">
        <v>19</v>
      </c>
      <c r="J27" s="1">
        <v>4</v>
      </c>
      <c r="K27" s="10">
        <f t="shared" si="2"/>
        <v>0.61290322580645162</v>
      </c>
      <c r="L27" s="10">
        <f t="shared" si="3"/>
        <v>3.064516129032258</v>
      </c>
      <c r="M27" s="1" t="s">
        <v>23</v>
      </c>
      <c r="N27" s="17">
        <v>26</v>
      </c>
      <c r="O27" s="18">
        <f t="shared" si="4"/>
        <v>0.70270270270270274</v>
      </c>
      <c r="P27" s="18">
        <f t="shared" si="5"/>
        <v>3.5135135135135136</v>
      </c>
      <c r="Q27" s="1"/>
      <c r="R27" s="10">
        <f t="shared" si="7"/>
        <v>0</v>
      </c>
      <c r="S27" s="10">
        <f t="shared" si="6"/>
        <v>0</v>
      </c>
      <c r="U27" s="10">
        <f t="shared" si="9"/>
        <v>12.945597210113339</v>
      </c>
    </row>
    <row r="28" spans="1:63" x14ac:dyDescent="0.25">
      <c r="A28" s="1">
        <v>24</v>
      </c>
      <c r="B28" s="35" t="s">
        <v>172</v>
      </c>
      <c r="C28" s="1">
        <v>15</v>
      </c>
      <c r="D28" s="1">
        <v>4.3499999999999996</v>
      </c>
      <c r="E28" s="1">
        <v>30</v>
      </c>
      <c r="F28" s="1">
        <v>4</v>
      </c>
      <c r="G28" s="10">
        <f t="shared" si="0"/>
        <v>0.81081081081081086</v>
      </c>
      <c r="H28" s="10">
        <f t="shared" si="1"/>
        <v>4.0540540540540544</v>
      </c>
      <c r="I28" s="1">
        <v>16</v>
      </c>
      <c r="J28" s="1">
        <v>4</v>
      </c>
      <c r="K28" s="10">
        <f t="shared" si="2"/>
        <v>0.5161290322580645</v>
      </c>
      <c r="L28" s="10">
        <f t="shared" si="3"/>
        <v>2.5806451612903225</v>
      </c>
      <c r="M28" s="1" t="s">
        <v>23</v>
      </c>
      <c r="N28" s="17">
        <v>14</v>
      </c>
      <c r="O28" s="18">
        <f t="shared" si="4"/>
        <v>0.3783783783783784</v>
      </c>
      <c r="P28" s="18">
        <f t="shared" si="5"/>
        <v>1.8918918918918921</v>
      </c>
      <c r="Q28" s="1"/>
      <c r="R28" s="10">
        <f t="shared" si="7"/>
        <v>0</v>
      </c>
      <c r="S28" s="10">
        <f t="shared" si="6"/>
        <v>0</v>
      </c>
      <c r="U28" s="10">
        <f t="shared" si="9"/>
        <v>12.876591107236269</v>
      </c>
    </row>
    <row r="29" spans="1:63" x14ac:dyDescent="0.25">
      <c r="A29" s="1">
        <v>25</v>
      </c>
      <c r="B29" s="35" t="s">
        <v>160</v>
      </c>
      <c r="C29" s="1">
        <v>6</v>
      </c>
      <c r="D29" s="1">
        <v>3.72</v>
      </c>
      <c r="E29" s="1">
        <v>15</v>
      </c>
      <c r="F29" s="1">
        <v>3</v>
      </c>
      <c r="G29" s="10">
        <f t="shared" si="0"/>
        <v>0.40540540540540543</v>
      </c>
      <c r="H29" s="10">
        <f t="shared" si="1"/>
        <v>2.0270270270270272</v>
      </c>
      <c r="I29" s="1">
        <v>18</v>
      </c>
      <c r="J29" s="1">
        <v>4</v>
      </c>
      <c r="K29" s="10">
        <f t="shared" si="2"/>
        <v>0.58064516129032262</v>
      </c>
      <c r="L29" s="10">
        <f t="shared" si="3"/>
        <v>2.903225806451613</v>
      </c>
      <c r="M29" s="1" t="s">
        <v>23</v>
      </c>
      <c r="N29" s="17">
        <v>17</v>
      </c>
      <c r="O29" s="18">
        <f t="shared" si="4"/>
        <v>0.45945945945945948</v>
      </c>
      <c r="P29" s="18">
        <f t="shared" si="5"/>
        <v>2.2972972972972974</v>
      </c>
      <c r="Q29" s="1"/>
      <c r="R29" s="10">
        <f t="shared" si="7"/>
        <v>0</v>
      </c>
      <c r="S29" s="10">
        <f t="shared" si="6"/>
        <v>0</v>
      </c>
      <c r="U29" s="10">
        <f t="shared" si="9"/>
        <v>10.947550130775937</v>
      </c>
    </row>
    <row r="30" spans="1:63" x14ac:dyDescent="0.25">
      <c r="A30" s="1">
        <v>26</v>
      </c>
      <c r="B30" s="35" t="s">
        <v>41</v>
      </c>
      <c r="C30" s="1">
        <v>56</v>
      </c>
      <c r="D30" s="1">
        <v>4.2</v>
      </c>
      <c r="E30" s="1">
        <v>22</v>
      </c>
      <c r="F30" s="1">
        <v>3</v>
      </c>
      <c r="G30" s="10">
        <f t="shared" si="0"/>
        <v>0.59459459459459463</v>
      </c>
      <c r="H30" s="10">
        <f t="shared" si="1"/>
        <v>2.9729729729729732</v>
      </c>
      <c r="I30" s="1">
        <v>10</v>
      </c>
      <c r="J30" s="1">
        <v>3</v>
      </c>
      <c r="K30" s="10">
        <f t="shared" si="2"/>
        <v>0.32258064516129031</v>
      </c>
      <c r="L30" s="10">
        <f t="shared" si="3"/>
        <v>1.6129032258064515</v>
      </c>
      <c r="M30" s="1" t="s">
        <v>25</v>
      </c>
      <c r="N30" s="17">
        <v>15</v>
      </c>
      <c r="O30" s="18">
        <f t="shared" si="4"/>
        <v>0.40540540540540543</v>
      </c>
      <c r="P30" s="18">
        <f t="shared" si="5"/>
        <v>2.0270270270270272</v>
      </c>
      <c r="Q30" s="1"/>
      <c r="R30" s="10">
        <f t="shared" si="7"/>
        <v>0</v>
      </c>
      <c r="S30" s="10">
        <f t="shared" si="6"/>
        <v>0</v>
      </c>
      <c r="U30" s="10">
        <f t="shared" si="9"/>
        <v>10.812903225806451</v>
      </c>
    </row>
    <row r="31" spans="1:63" x14ac:dyDescent="0.25">
      <c r="A31" s="1">
        <v>27</v>
      </c>
      <c r="B31" s="35" t="s">
        <v>104</v>
      </c>
      <c r="C31" s="1">
        <v>56</v>
      </c>
      <c r="D31" s="1">
        <v>3.6</v>
      </c>
      <c r="E31" s="1">
        <v>17</v>
      </c>
      <c r="F31" s="1">
        <v>3</v>
      </c>
      <c r="G31" s="10">
        <f t="shared" si="0"/>
        <v>0.45945945945945948</v>
      </c>
      <c r="H31" s="10">
        <f t="shared" si="1"/>
        <v>2.2972972972972974</v>
      </c>
      <c r="I31" s="1">
        <v>15</v>
      </c>
      <c r="J31" s="1">
        <v>4</v>
      </c>
      <c r="K31" s="10">
        <f t="shared" si="2"/>
        <v>0.4838709677419355</v>
      </c>
      <c r="L31" s="10">
        <f t="shared" si="3"/>
        <v>2.4193548387096775</v>
      </c>
      <c r="M31" s="1" t="s">
        <v>23</v>
      </c>
      <c r="N31" s="17">
        <v>16</v>
      </c>
      <c r="O31" s="18">
        <f t="shared" si="4"/>
        <v>0.43243243243243246</v>
      </c>
      <c r="P31" s="18">
        <f t="shared" si="5"/>
        <v>2.1621621621621623</v>
      </c>
      <c r="Q31" s="1"/>
      <c r="R31" s="10">
        <f t="shared" si="7"/>
        <v>0</v>
      </c>
      <c r="S31" s="10">
        <f t="shared" si="6"/>
        <v>0</v>
      </c>
      <c r="U31" s="10">
        <f t="shared" si="9"/>
        <v>10.478814298169137</v>
      </c>
    </row>
    <row r="32" spans="1:63" s="65" customFormat="1" x14ac:dyDescent="0.25"/>
    <row r="33" s="65" customFormat="1" x14ac:dyDescent="0.25"/>
    <row r="34" s="65" customFormat="1" x14ac:dyDescent="0.25"/>
    <row r="35" s="65" customFormat="1" x14ac:dyDescent="0.25"/>
    <row r="36" s="65" customFormat="1" x14ac:dyDescent="0.25"/>
    <row r="37" s="65" customFormat="1" x14ac:dyDescent="0.25"/>
    <row r="38" s="65" customFormat="1" x14ac:dyDescent="0.25"/>
    <row r="39" s="65" customFormat="1" x14ac:dyDescent="0.25"/>
    <row r="40" s="65" customFormat="1" x14ac:dyDescent="0.25"/>
    <row r="41" s="65" customFormat="1" x14ac:dyDescent="0.25"/>
    <row r="42" s="65" customFormat="1" x14ac:dyDescent="0.25"/>
    <row r="43" s="65" customFormat="1" x14ac:dyDescent="0.25"/>
    <row r="44" s="65" customFormat="1" x14ac:dyDescent="0.25"/>
    <row r="45" s="65" customFormat="1" x14ac:dyDescent="0.25"/>
    <row r="46" s="65" customFormat="1" x14ac:dyDescent="0.25"/>
    <row r="47" s="65" customFormat="1" x14ac:dyDescent="0.25"/>
    <row r="48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  <row r="74" s="65" customFormat="1" x14ac:dyDescent="0.25"/>
    <row r="75" s="65" customFormat="1" x14ac:dyDescent="0.25"/>
    <row r="76" s="65" customFormat="1" x14ac:dyDescent="0.25"/>
    <row r="77" s="65" customFormat="1" x14ac:dyDescent="0.25"/>
    <row r="78" s="65" customFormat="1" x14ac:dyDescent="0.25"/>
    <row r="79" s="65" customFormat="1" x14ac:dyDescent="0.25"/>
    <row r="80" s="65" customFormat="1" x14ac:dyDescent="0.25"/>
    <row r="81" spans="20:21" s="65" customFormat="1" x14ac:dyDescent="0.25"/>
    <row r="82" spans="20:21" s="65" customFormat="1" x14ac:dyDescent="0.25"/>
    <row r="83" spans="20:21" s="65" customFormat="1" x14ac:dyDescent="0.25"/>
    <row r="84" spans="20:21" s="65" customFormat="1" x14ac:dyDescent="0.25"/>
    <row r="85" spans="20:21" s="65" customFormat="1" x14ac:dyDescent="0.25"/>
    <row r="86" spans="20:21" s="65" customFormat="1" x14ac:dyDescent="0.25"/>
    <row r="87" spans="20:21" s="65" customFormat="1" x14ac:dyDescent="0.25"/>
    <row r="88" spans="20:21" s="65" customFormat="1" x14ac:dyDescent="0.25"/>
    <row r="89" spans="20:21" s="65" customFormat="1" x14ac:dyDescent="0.25"/>
    <row r="90" spans="20:21" s="65" customFormat="1" x14ac:dyDescent="0.25"/>
    <row r="91" spans="20:21" x14ac:dyDescent="0.25">
      <c r="T91" s="63"/>
      <c r="U91" s="64"/>
    </row>
  </sheetData>
  <sheetProtection algorithmName="SHA-512" hashValue="Z8KBMfwTyBLTk6poNKECj09zJ9fxpyHV5dTZ9CwxRUVg1ojM7HwFPuluy3Mu8qOVdkGAqY0Cwga0TSSiukky3g==" saltValue="ShTtht/RG7XUtEQ4BS4fNg==" spinCount="100000" sheet="1" objects="1" scenarios="1"/>
  <autoFilter ref="A1:S31">
    <sortState ref="A2:AK168">
      <sortCondition ref="M1:M112"/>
    </sortState>
  </autoFilter>
  <sortState ref="A6:X29">
    <sortCondition descending="1" ref="U6:U29"/>
  </sortState>
  <mergeCells count="2">
    <mergeCell ref="N1:P1"/>
    <mergeCell ref="A4:U4"/>
  </mergeCells>
  <conditionalFormatting sqref="E7">
    <cfRule type="cellIs" dxfId="105" priority="4" operator="lessThan">
      <formula>28</formula>
    </cfRule>
  </conditionalFormatting>
  <conditionalFormatting sqref="I7">
    <cfRule type="cellIs" dxfId="104" priority="3" operator="lessThan">
      <formula>18</formula>
    </cfRule>
  </conditionalFormatting>
  <conditionalFormatting sqref="N7">
    <cfRule type="cellIs" dxfId="103" priority="2" operator="lessThan">
      <formula>27</formula>
    </cfRule>
  </conditionalFormatting>
  <conditionalFormatting sqref="Q7">
    <cfRule type="cellIs" dxfId="102" priority="1" operator="lessThan">
      <formula>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1"/>
  <sheetViews>
    <sheetView zoomScale="70" zoomScaleNormal="70" workbookViewId="0">
      <pane ySplit="1" topLeftCell="A2" activePane="bottomLeft" state="frozen"/>
      <selection pane="bottomLeft" sqref="A1:XFD1048576"/>
    </sheetView>
  </sheetViews>
  <sheetFormatPr defaultColWidth="9.140625" defaultRowHeight="15" x14ac:dyDescent="0.25"/>
  <cols>
    <col min="1" max="1" width="9.140625" style="2"/>
    <col min="2" max="2" width="29" style="2" customWidth="1"/>
    <col min="3" max="3" width="5.140625" style="2" customWidth="1"/>
    <col min="4" max="4" width="7.140625" style="2" customWidth="1"/>
    <col min="5" max="5" width="9.140625" style="2"/>
    <col min="6" max="7" width="7.85546875" style="2" customWidth="1"/>
    <col min="8" max="8" width="9.140625" style="2"/>
    <col min="9" max="9" width="11.28515625" style="2" customWidth="1"/>
    <col min="10" max="10" width="12" style="2" customWidth="1"/>
    <col min="11" max="12" width="9.140625" style="2"/>
    <col min="13" max="13" width="17.85546875" style="2" customWidth="1"/>
    <col min="14" max="14" width="7.85546875" style="15" customWidth="1"/>
    <col min="15" max="15" width="9.28515625" style="15" customWidth="1"/>
    <col min="16" max="16" width="9" style="15" customWidth="1"/>
    <col min="17" max="17" width="8.85546875" style="15" customWidth="1"/>
    <col min="18" max="18" width="8.28515625" style="15" customWidth="1"/>
    <col min="19" max="19" width="8.5703125" style="15" customWidth="1"/>
    <col min="20" max="20" width="11" style="61" customWidth="1"/>
    <col min="21" max="67" width="9.140625" style="65"/>
    <col min="68" max="16384" width="9.140625" style="2"/>
  </cols>
  <sheetData>
    <row r="1" spans="1:20" ht="30" customHeight="1" x14ac:dyDescent="0.25">
      <c r="A1" s="8"/>
      <c r="B1" s="8"/>
      <c r="C1" s="8" t="s">
        <v>0</v>
      </c>
      <c r="D1" s="26" t="s">
        <v>1</v>
      </c>
      <c r="E1" s="26" t="s">
        <v>5</v>
      </c>
      <c r="F1" s="26" t="s">
        <v>3</v>
      </c>
      <c r="G1" s="26"/>
      <c r="H1" s="26"/>
      <c r="I1" s="26" t="s">
        <v>6</v>
      </c>
      <c r="J1" s="26" t="s">
        <v>186</v>
      </c>
      <c r="K1" s="26"/>
      <c r="L1" s="26"/>
      <c r="M1" s="26" t="s">
        <v>2</v>
      </c>
      <c r="N1" s="72" t="s">
        <v>7</v>
      </c>
      <c r="O1" s="72"/>
      <c r="P1" s="72"/>
      <c r="Q1" s="72"/>
      <c r="R1" s="72"/>
      <c r="S1" s="72"/>
      <c r="T1" s="26" t="s">
        <v>30</v>
      </c>
    </row>
    <row r="2" spans="1:20" ht="30" x14ac:dyDescent="0.25">
      <c r="A2" s="8"/>
      <c r="B2" s="8"/>
      <c r="C2" s="8"/>
      <c r="D2" s="26"/>
      <c r="E2" s="26"/>
      <c r="F2" s="26"/>
      <c r="G2" s="26" t="s">
        <v>28</v>
      </c>
      <c r="H2" s="26" t="s">
        <v>29</v>
      </c>
      <c r="I2" s="26"/>
      <c r="J2" s="26"/>
      <c r="K2" s="26" t="s">
        <v>28</v>
      </c>
      <c r="L2" s="26" t="s">
        <v>29</v>
      </c>
      <c r="M2" s="26"/>
      <c r="N2" s="27" t="s">
        <v>8</v>
      </c>
      <c r="O2" s="27"/>
      <c r="P2" s="27"/>
      <c r="Q2" s="27" t="s">
        <v>9</v>
      </c>
      <c r="R2" s="27"/>
      <c r="S2" s="27"/>
      <c r="T2" s="69"/>
    </row>
    <row r="3" spans="1:20" x14ac:dyDescent="0.25">
      <c r="A3" s="8"/>
      <c r="B3" s="8"/>
      <c r="C3" s="8"/>
      <c r="D3" s="26"/>
      <c r="E3" s="26"/>
      <c r="F3" s="26">
        <v>37</v>
      </c>
      <c r="G3" s="26"/>
      <c r="H3" s="26"/>
      <c r="I3" s="26">
        <v>31</v>
      </c>
      <c r="J3" s="26"/>
      <c r="K3" s="26"/>
      <c r="L3" s="26"/>
      <c r="M3" s="26"/>
      <c r="N3" s="27">
        <v>39</v>
      </c>
      <c r="O3" s="27" t="s">
        <v>28</v>
      </c>
      <c r="P3" s="27" t="s">
        <v>29</v>
      </c>
      <c r="Q3" s="27">
        <v>21</v>
      </c>
      <c r="R3" s="27" t="s">
        <v>28</v>
      </c>
      <c r="S3" s="27" t="s">
        <v>29</v>
      </c>
      <c r="T3" s="69"/>
    </row>
    <row r="4" spans="1:20" ht="26.25" x14ac:dyDescent="0.4">
      <c r="A4" s="68" t="s">
        <v>188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x14ac:dyDescent="0.25">
      <c r="A5" s="1">
        <v>1</v>
      </c>
      <c r="B5" s="36" t="s">
        <v>107</v>
      </c>
      <c r="C5" s="1">
        <v>56</v>
      </c>
      <c r="D5" s="51">
        <v>5</v>
      </c>
      <c r="E5" s="51">
        <v>37</v>
      </c>
      <c r="F5" s="4">
        <v>5</v>
      </c>
      <c r="G5" s="49">
        <f t="shared" ref="G5" si="0">E5/37</f>
        <v>1</v>
      </c>
      <c r="H5" s="49">
        <f t="shared" ref="H5" si="1">G5*5</f>
        <v>5</v>
      </c>
      <c r="I5" s="51">
        <v>31</v>
      </c>
      <c r="J5" s="4">
        <v>5</v>
      </c>
      <c r="K5" s="49">
        <f t="shared" ref="K5" si="2">I5/31</f>
        <v>1</v>
      </c>
      <c r="L5" s="49">
        <f t="shared" ref="L5" si="3">K5*5</f>
        <v>5</v>
      </c>
      <c r="M5" s="4" t="s">
        <v>14</v>
      </c>
      <c r="N5" s="14">
        <v>37</v>
      </c>
      <c r="O5" s="47">
        <f t="shared" ref="O5" si="4">N5/39</f>
        <v>0.94871794871794868</v>
      </c>
      <c r="P5" s="47">
        <f t="shared" ref="P5" si="5">O5*5</f>
        <v>4.7435897435897436</v>
      </c>
      <c r="Q5" s="14">
        <v>20</v>
      </c>
      <c r="R5" s="12">
        <f t="shared" ref="R5" si="6">Q5/21</f>
        <v>0.95238095238095233</v>
      </c>
      <c r="S5" s="12">
        <f t="shared" ref="S5" si="7">R5*5</f>
        <v>4.7619047619047619</v>
      </c>
      <c r="T5" s="10">
        <f t="shared" ref="T5" si="8">D5+H5+L5+MAX(P5,S5)</f>
        <v>19.761904761904763</v>
      </c>
    </row>
    <row r="6" spans="1:20" x14ac:dyDescent="0.25">
      <c r="A6" s="1">
        <v>2</v>
      </c>
      <c r="B6" s="35" t="s">
        <v>46</v>
      </c>
      <c r="C6" s="1">
        <v>56</v>
      </c>
      <c r="D6" s="51">
        <v>5</v>
      </c>
      <c r="E6" s="4">
        <v>33</v>
      </c>
      <c r="F6" s="4">
        <v>5</v>
      </c>
      <c r="G6" s="49">
        <f t="shared" ref="G6:G42" si="9">E6/37</f>
        <v>0.89189189189189189</v>
      </c>
      <c r="H6" s="49">
        <f t="shared" ref="H6:H42" si="10">G6*5</f>
        <v>4.4594594594594597</v>
      </c>
      <c r="I6" s="51">
        <v>31</v>
      </c>
      <c r="J6" s="4">
        <v>5</v>
      </c>
      <c r="K6" s="49">
        <f t="shared" ref="K6:K42" si="11">I6/31</f>
        <v>1</v>
      </c>
      <c r="L6" s="49">
        <f t="shared" ref="L6:L42" si="12">K6*5</f>
        <v>5</v>
      </c>
      <c r="M6" s="4" t="s">
        <v>14</v>
      </c>
      <c r="N6" s="56">
        <v>39</v>
      </c>
      <c r="O6" s="47">
        <f t="shared" ref="O6:O12" si="13">N6/39</f>
        <v>1</v>
      </c>
      <c r="P6" s="47">
        <f t="shared" ref="P6:P12" si="14">O6*5</f>
        <v>5</v>
      </c>
      <c r="Q6" s="56">
        <v>21</v>
      </c>
      <c r="R6" s="12">
        <f t="shared" ref="R6:R42" si="15">Q6/21</f>
        <v>1</v>
      </c>
      <c r="S6" s="12">
        <f t="shared" ref="S6:S42" si="16">R6*5</f>
        <v>5</v>
      </c>
      <c r="T6" s="10">
        <f t="shared" ref="T6:T42" si="17">D6+H6+L6+MAX(P6,S6)</f>
        <v>19.45945945945946</v>
      </c>
    </row>
    <row r="7" spans="1:20" x14ac:dyDescent="0.25">
      <c r="A7" s="1">
        <v>3</v>
      </c>
      <c r="B7" s="36" t="s">
        <v>169</v>
      </c>
      <c r="C7" s="1">
        <v>6</v>
      </c>
      <c r="D7" s="4">
        <v>4.8499999999999996</v>
      </c>
      <c r="E7" s="4">
        <v>33</v>
      </c>
      <c r="F7" s="4">
        <v>5</v>
      </c>
      <c r="G7" s="49">
        <f t="shared" si="9"/>
        <v>0.89189189189189189</v>
      </c>
      <c r="H7" s="49">
        <f t="shared" si="10"/>
        <v>4.4594594594594597</v>
      </c>
      <c r="I7" s="4">
        <v>28</v>
      </c>
      <c r="J7" s="4">
        <v>5</v>
      </c>
      <c r="K7" s="49">
        <f t="shared" si="11"/>
        <v>0.90322580645161288</v>
      </c>
      <c r="L7" s="49">
        <f t="shared" si="12"/>
        <v>4.5161290322580641</v>
      </c>
      <c r="M7" s="4" t="s">
        <v>14</v>
      </c>
      <c r="N7" s="14"/>
      <c r="O7" s="47">
        <f t="shared" si="13"/>
        <v>0</v>
      </c>
      <c r="P7" s="47">
        <f t="shared" si="14"/>
        <v>0</v>
      </c>
      <c r="Q7" s="56">
        <v>21</v>
      </c>
      <c r="R7" s="12">
        <f t="shared" si="15"/>
        <v>1</v>
      </c>
      <c r="S7" s="12">
        <f t="shared" si="16"/>
        <v>5</v>
      </c>
      <c r="T7" s="10">
        <f t="shared" si="17"/>
        <v>18.825588491717525</v>
      </c>
    </row>
    <row r="8" spans="1:20" x14ac:dyDescent="0.25">
      <c r="A8" s="1">
        <v>4</v>
      </c>
      <c r="B8" s="36" t="s">
        <v>83</v>
      </c>
      <c r="C8" s="1">
        <v>56</v>
      </c>
      <c r="D8" s="4">
        <v>4.75</v>
      </c>
      <c r="E8" s="4">
        <v>32</v>
      </c>
      <c r="F8" s="4">
        <v>4</v>
      </c>
      <c r="G8" s="49">
        <f t="shared" si="9"/>
        <v>0.86486486486486491</v>
      </c>
      <c r="H8" s="49">
        <f t="shared" si="10"/>
        <v>4.3243243243243246</v>
      </c>
      <c r="I8" s="4">
        <v>29</v>
      </c>
      <c r="J8" s="4">
        <v>5</v>
      </c>
      <c r="K8" s="49">
        <f t="shared" si="11"/>
        <v>0.93548387096774188</v>
      </c>
      <c r="L8" s="49">
        <f t="shared" si="12"/>
        <v>4.6774193548387091</v>
      </c>
      <c r="M8" s="4" t="s">
        <v>14</v>
      </c>
      <c r="N8" s="14"/>
      <c r="O8" s="47">
        <f t="shared" si="13"/>
        <v>0</v>
      </c>
      <c r="P8" s="47">
        <f t="shared" si="14"/>
        <v>0</v>
      </c>
      <c r="Q8" s="56">
        <v>21</v>
      </c>
      <c r="R8" s="12">
        <f t="shared" si="15"/>
        <v>1</v>
      </c>
      <c r="S8" s="12">
        <f t="shared" si="16"/>
        <v>5</v>
      </c>
      <c r="T8" s="10">
        <f t="shared" si="17"/>
        <v>18.751743679163035</v>
      </c>
    </row>
    <row r="9" spans="1:20" x14ac:dyDescent="0.25">
      <c r="A9" s="1">
        <v>5</v>
      </c>
      <c r="B9" s="36" t="s">
        <v>38</v>
      </c>
      <c r="C9" s="4">
        <v>56</v>
      </c>
      <c r="D9" s="4">
        <v>4.8499999999999996</v>
      </c>
      <c r="E9" s="4">
        <v>36</v>
      </c>
      <c r="F9" s="4">
        <v>5</v>
      </c>
      <c r="G9" s="49">
        <f t="shared" si="9"/>
        <v>0.97297297297297303</v>
      </c>
      <c r="H9" s="49">
        <f t="shared" si="10"/>
        <v>4.8648648648648649</v>
      </c>
      <c r="I9" s="4">
        <v>30</v>
      </c>
      <c r="J9" s="4">
        <v>5</v>
      </c>
      <c r="K9" s="49">
        <f t="shared" si="11"/>
        <v>0.967741935483871</v>
      </c>
      <c r="L9" s="49">
        <f t="shared" si="12"/>
        <v>4.838709677419355</v>
      </c>
      <c r="M9" s="4" t="s">
        <v>14</v>
      </c>
      <c r="N9" s="14">
        <v>32</v>
      </c>
      <c r="O9" s="47">
        <f t="shared" si="13"/>
        <v>0.82051282051282048</v>
      </c>
      <c r="P9" s="47">
        <f t="shared" si="14"/>
        <v>4.1025641025641022</v>
      </c>
      <c r="Q9" s="14"/>
      <c r="R9" s="12">
        <f t="shared" si="15"/>
        <v>0</v>
      </c>
      <c r="S9" s="12">
        <f t="shared" si="16"/>
        <v>0</v>
      </c>
      <c r="T9" s="10">
        <f t="shared" si="17"/>
        <v>18.656138644848323</v>
      </c>
    </row>
    <row r="10" spans="1:20" x14ac:dyDescent="0.25">
      <c r="A10" s="1">
        <v>6</v>
      </c>
      <c r="B10" s="36" t="s">
        <v>40</v>
      </c>
      <c r="C10" s="1">
        <v>56</v>
      </c>
      <c r="D10" s="51">
        <v>5</v>
      </c>
      <c r="E10" s="4">
        <v>34</v>
      </c>
      <c r="F10" s="4">
        <v>5</v>
      </c>
      <c r="G10" s="49">
        <f t="shared" si="9"/>
        <v>0.91891891891891897</v>
      </c>
      <c r="H10" s="49">
        <f t="shared" si="10"/>
        <v>4.5945945945945947</v>
      </c>
      <c r="I10" s="4">
        <v>29</v>
      </c>
      <c r="J10" s="4">
        <v>5</v>
      </c>
      <c r="K10" s="49">
        <f t="shared" si="11"/>
        <v>0.93548387096774188</v>
      </c>
      <c r="L10" s="49">
        <f t="shared" si="12"/>
        <v>4.6774193548387091</v>
      </c>
      <c r="M10" s="4" t="s">
        <v>14</v>
      </c>
      <c r="N10" s="14">
        <v>34</v>
      </c>
      <c r="O10" s="47">
        <f t="shared" si="13"/>
        <v>0.87179487179487181</v>
      </c>
      <c r="P10" s="47">
        <f t="shared" si="14"/>
        <v>4.3589743589743595</v>
      </c>
      <c r="Q10" s="14"/>
      <c r="R10" s="12">
        <f t="shared" si="15"/>
        <v>0</v>
      </c>
      <c r="S10" s="12">
        <f t="shared" si="16"/>
        <v>0</v>
      </c>
      <c r="T10" s="10">
        <f t="shared" si="17"/>
        <v>18.630988308407666</v>
      </c>
    </row>
    <row r="11" spans="1:20" x14ac:dyDescent="0.25">
      <c r="A11" s="1">
        <v>7</v>
      </c>
      <c r="B11" s="36" t="s">
        <v>54</v>
      </c>
      <c r="C11" s="1">
        <v>56</v>
      </c>
      <c r="D11" s="1">
        <v>4.9000000000000004</v>
      </c>
      <c r="E11" s="1">
        <v>34</v>
      </c>
      <c r="F11" s="1">
        <v>5</v>
      </c>
      <c r="G11" s="10">
        <f t="shared" si="9"/>
        <v>0.91891891891891897</v>
      </c>
      <c r="H11" s="10">
        <f t="shared" si="10"/>
        <v>4.5945945945945947</v>
      </c>
      <c r="I11" s="1">
        <v>29</v>
      </c>
      <c r="J11" s="1">
        <v>5</v>
      </c>
      <c r="K11" s="10">
        <f t="shared" si="11"/>
        <v>0.93548387096774188</v>
      </c>
      <c r="L11" s="10">
        <f t="shared" si="12"/>
        <v>4.6774193548387091</v>
      </c>
      <c r="M11" s="1" t="s">
        <v>14</v>
      </c>
      <c r="N11" s="11">
        <v>33</v>
      </c>
      <c r="O11" s="12">
        <f t="shared" si="13"/>
        <v>0.84615384615384615</v>
      </c>
      <c r="P11" s="12">
        <f t="shared" si="14"/>
        <v>4.2307692307692308</v>
      </c>
      <c r="Q11" s="11"/>
      <c r="R11" s="12">
        <f t="shared" si="15"/>
        <v>0</v>
      </c>
      <c r="S11" s="12">
        <f t="shared" si="16"/>
        <v>0</v>
      </c>
      <c r="T11" s="10">
        <f t="shared" si="17"/>
        <v>18.402783180202533</v>
      </c>
    </row>
    <row r="12" spans="1:20" x14ac:dyDescent="0.25">
      <c r="A12" s="1">
        <v>8</v>
      </c>
      <c r="B12" s="1" t="s">
        <v>42</v>
      </c>
      <c r="C12" s="1">
        <v>56</v>
      </c>
      <c r="D12" s="1">
        <v>4.72</v>
      </c>
      <c r="E12" s="1">
        <v>31</v>
      </c>
      <c r="F12" s="1">
        <v>4</v>
      </c>
      <c r="G12" s="10">
        <f t="shared" si="9"/>
        <v>0.83783783783783783</v>
      </c>
      <c r="H12" s="10">
        <f t="shared" si="10"/>
        <v>4.1891891891891895</v>
      </c>
      <c r="I12" s="1">
        <v>29</v>
      </c>
      <c r="J12" s="1">
        <v>5</v>
      </c>
      <c r="K12" s="10">
        <f t="shared" si="11"/>
        <v>0.93548387096774188</v>
      </c>
      <c r="L12" s="10">
        <f t="shared" si="12"/>
        <v>4.6774193548387091</v>
      </c>
      <c r="M12" s="1" t="s">
        <v>14</v>
      </c>
      <c r="N12" s="11">
        <v>34</v>
      </c>
      <c r="O12" s="12">
        <f t="shared" si="13"/>
        <v>0.87179487179487181</v>
      </c>
      <c r="P12" s="12">
        <f t="shared" si="14"/>
        <v>4.3589743589743595</v>
      </c>
      <c r="Q12" s="11">
        <v>20</v>
      </c>
      <c r="R12" s="12">
        <f t="shared" si="15"/>
        <v>0.95238095238095233</v>
      </c>
      <c r="S12" s="12">
        <f t="shared" si="16"/>
        <v>4.7619047619047619</v>
      </c>
      <c r="T12" s="10">
        <f t="shared" si="17"/>
        <v>18.348513305932659</v>
      </c>
    </row>
    <row r="13" spans="1:20" x14ac:dyDescent="0.25">
      <c r="A13" s="1">
        <v>9</v>
      </c>
      <c r="B13" s="36" t="s">
        <v>180</v>
      </c>
      <c r="C13" s="1" t="s">
        <v>32</v>
      </c>
      <c r="D13" s="1">
        <v>4.5999999999999996</v>
      </c>
      <c r="E13" s="1">
        <v>33</v>
      </c>
      <c r="F13" s="1">
        <v>5</v>
      </c>
      <c r="G13" s="10">
        <f t="shared" si="9"/>
        <v>0.89189189189189189</v>
      </c>
      <c r="H13" s="10">
        <f t="shared" si="10"/>
        <v>4.4594594594594597</v>
      </c>
      <c r="I13" s="1">
        <v>28</v>
      </c>
      <c r="J13" s="1">
        <v>5</v>
      </c>
      <c r="K13" s="10">
        <f t="shared" si="11"/>
        <v>0.90322580645161288</v>
      </c>
      <c r="L13" s="10">
        <f t="shared" si="12"/>
        <v>4.5161290322580641</v>
      </c>
      <c r="M13" s="1" t="s">
        <v>14</v>
      </c>
      <c r="N13" s="11"/>
      <c r="O13" s="11">
        <v>0</v>
      </c>
      <c r="P13" s="11">
        <v>0</v>
      </c>
      <c r="Q13" s="11">
        <v>16</v>
      </c>
      <c r="R13" s="12">
        <f t="shared" si="15"/>
        <v>0.76190476190476186</v>
      </c>
      <c r="S13" s="12">
        <f t="shared" si="16"/>
        <v>3.8095238095238093</v>
      </c>
      <c r="T13" s="10">
        <f t="shared" si="17"/>
        <v>17.385112301241332</v>
      </c>
    </row>
    <row r="14" spans="1:20" x14ac:dyDescent="0.25">
      <c r="A14" s="1">
        <v>10</v>
      </c>
      <c r="B14" s="36" t="s">
        <v>60</v>
      </c>
      <c r="C14" s="1">
        <v>56</v>
      </c>
      <c r="D14" s="1">
        <v>4.4000000000000004</v>
      </c>
      <c r="E14" s="1">
        <v>34</v>
      </c>
      <c r="F14" s="1">
        <v>5</v>
      </c>
      <c r="G14" s="10">
        <f t="shared" si="9"/>
        <v>0.91891891891891897</v>
      </c>
      <c r="H14" s="10">
        <f t="shared" si="10"/>
        <v>4.5945945945945947</v>
      </c>
      <c r="I14" s="1">
        <v>25</v>
      </c>
      <c r="J14" s="1">
        <v>5</v>
      </c>
      <c r="K14" s="10">
        <f t="shared" si="11"/>
        <v>0.80645161290322576</v>
      </c>
      <c r="L14" s="10">
        <f t="shared" si="12"/>
        <v>4.032258064516129</v>
      </c>
      <c r="M14" s="1" t="s">
        <v>14</v>
      </c>
      <c r="N14" s="11">
        <v>33</v>
      </c>
      <c r="O14" s="12">
        <f t="shared" ref="O14:O42" si="18">N14/39</f>
        <v>0.84615384615384615</v>
      </c>
      <c r="P14" s="12">
        <f t="shared" ref="P14:P42" si="19">O14*5</f>
        <v>4.2307692307692308</v>
      </c>
      <c r="Q14" s="11"/>
      <c r="R14" s="12">
        <f t="shared" si="15"/>
        <v>0</v>
      </c>
      <c r="S14" s="12">
        <f t="shared" si="16"/>
        <v>0</v>
      </c>
      <c r="T14" s="10">
        <f t="shared" si="17"/>
        <v>17.257621889879953</v>
      </c>
    </row>
    <row r="15" spans="1:20" x14ac:dyDescent="0.25">
      <c r="A15" s="1">
        <v>11</v>
      </c>
      <c r="B15" s="36" t="s">
        <v>175</v>
      </c>
      <c r="C15" s="1">
        <v>6</v>
      </c>
      <c r="D15" s="1">
        <v>4.3499999999999996</v>
      </c>
      <c r="E15" s="1">
        <v>31</v>
      </c>
      <c r="F15" s="1">
        <v>4</v>
      </c>
      <c r="G15" s="10">
        <f t="shared" si="9"/>
        <v>0.83783783783783783</v>
      </c>
      <c r="H15" s="10">
        <f t="shared" si="10"/>
        <v>4.1891891891891895</v>
      </c>
      <c r="I15" s="1">
        <v>25</v>
      </c>
      <c r="J15" s="1">
        <v>5</v>
      </c>
      <c r="K15" s="10">
        <f t="shared" si="11"/>
        <v>0.80645161290322576</v>
      </c>
      <c r="L15" s="10">
        <f t="shared" si="12"/>
        <v>4.032258064516129</v>
      </c>
      <c r="M15" s="1" t="s">
        <v>14</v>
      </c>
      <c r="N15" s="11">
        <v>31</v>
      </c>
      <c r="O15" s="12">
        <f t="shared" si="18"/>
        <v>0.79487179487179482</v>
      </c>
      <c r="P15" s="12">
        <f t="shared" si="19"/>
        <v>3.974358974358974</v>
      </c>
      <c r="Q15" s="11">
        <v>18</v>
      </c>
      <c r="R15" s="12">
        <f t="shared" si="15"/>
        <v>0.8571428571428571</v>
      </c>
      <c r="S15" s="12">
        <f t="shared" si="16"/>
        <v>4.2857142857142856</v>
      </c>
      <c r="T15" s="10">
        <f t="shared" si="17"/>
        <v>16.857161539419604</v>
      </c>
    </row>
    <row r="16" spans="1:20" x14ac:dyDescent="0.25">
      <c r="A16" s="1">
        <v>12</v>
      </c>
      <c r="B16" s="36" t="s">
        <v>82</v>
      </c>
      <c r="C16" s="1">
        <v>56</v>
      </c>
      <c r="D16" s="1">
        <v>4.95</v>
      </c>
      <c r="E16" s="1">
        <v>35</v>
      </c>
      <c r="F16" s="1">
        <v>5</v>
      </c>
      <c r="G16" s="10">
        <f t="shared" si="9"/>
        <v>0.94594594594594594</v>
      </c>
      <c r="H16" s="10">
        <f t="shared" si="10"/>
        <v>4.7297297297297298</v>
      </c>
      <c r="I16" s="1">
        <v>24</v>
      </c>
      <c r="J16" s="1">
        <v>5</v>
      </c>
      <c r="K16" s="10">
        <f t="shared" si="11"/>
        <v>0.77419354838709675</v>
      </c>
      <c r="L16" s="10">
        <f t="shared" si="12"/>
        <v>3.870967741935484</v>
      </c>
      <c r="M16" s="1" t="s">
        <v>14</v>
      </c>
      <c r="N16" s="14">
        <v>25</v>
      </c>
      <c r="O16" s="12">
        <f t="shared" si="18"/>
        <v>0.64102564102564108</v>
      </c>
      <c r="P16" s="12">
        <f t="shared" si="19"/>
        <v>3.2051282051282053</v>
      </c>
      <c r="Q16" s="11"/>
      <c r="R16" s="12">
        <f t="shared" si="15"/>
        <v>0</v>
      </c>
      <c r="S16" s="12">
        <f t="shared" si="16"/>
        <v>0</v>
      </c>
      <c r="T16" s="10">
        <f t="shared" si="17"/>
        <v>16.755825676793418</v>
      </c>
    </row>
    <row r="17" spans="1:20" x14ac:dyDescent="0.25">
      <c r="A17" s="1">
        <v>13</v>
      </c>
      <c r="B17" s="36" t="s">
        <v>80</v>
      </c>
      <c r="C17" s="1">
        <v>56</v>
      </c>
      <c r="D17" s="1">
        <v>4.55</v>
      </c>
      <c r="E17" s="1">
        <v>29</v>
      </c>
      <c r="F17" s="1">
        <v>4</v>
      </c>
      <c r="G17" s="10">
        <f t="shared" si="9"/>
        <v>0.78378378378378377</v>
      </c>
      <c r="H17" s="10">
        <f t="shared" si="10"/>
        <v>3.9189189189189189</v>
      </c>
      <c r="I17" s="1">
        <v>27</v>
      </c>
      <c r="J17" s="1">
        <v>5</v>
      </c>
      <c r="K17" s="10">
        <f t="shared" si="11"/>
        <v>0.87096774193548387</v>
      </c>
      <c r="L17" s="10">
        <f t="shared" si="12"/>
        <v>4.354838709677419</v>
      </c>
      <c r="M17" s="1" t="s">
        <v>14</v>
      </c>
      <c r="N17" s="11">
        <v>29</v>
      </c>
      <c r="O17" s="12">
        <f t="shared" si="18"/>
        <v>0.74358974358974361</v>
      </c>
      <c r="P17" s="12">
        <f t="shared" si="19"/>
        <v>3.7179487179487181</v>
      </c>
      <c r="Q17" s="11"/>
      <c r="R17" s="12">
        <f t="shared" si="15"/>
        <v>0</v>
      </c>
      <c r="S17" s="12">
        <f t="shared" si="16"/>
        <v>0</v>
      </c>
      <c r="T17" s="10">
        <f t="shared" si="17"/>
        <v>16.541706346545055</v>
      </c>
    </row>
    <row r="18" spans="1:20" x14ac:dyDescent="0.25">
      <c r="A18" s="1">
        <v>14</v>
      </c>
      <c r="B18" s="36" t="s">
        <v>92</v>
      </c>
      <c r="C18" s="1">
        <v>56</v>
      </c>
      <c r="D18" s="1">
        <v>4.3499999999999996</v>
      </c>
      <c r="E18" s="1">
        <v>31</v>
      </c>
      <c r="F18" s="1">
        <v>4</v>
      </c>
      <c r="G18" s="10">
        <f t="shared" si="9"/>
        <v>0.83783783783783783</v>
      </c>
      <c r="H18" s="10">
        <f t="shared" si="10"/>
        <v>4.1891891891891895</v>
      </c>
      <c r="I18" s="1">
        <v>25</v>
      </c>
      <c r="J18" s="1">
        <v>5</v>
      </c>
      <c r="K18" s="10">
        <f t="shared" si="11"/>
        <v>0.80645161290322576</v>
      </c>
      <c r="L18" s="10">
        <f t="shared" si="12"/>
        <v>4.032258064516129</v>
      </c>
      <c r="M18" s="1" t="s">
        <v>14</v>
      </c>
      <c r="N18" s="11">
        <v>28</v>
      </c>
      <c r="O18" s="12">
        <f t="shared" si="18"/>
        <v>0.71794871794871795</v>
      </c>
      <c r="P18" s="12">
        <f t="shared" si="19"/>
        <v>3.5897435897435899</v>
      </c>
      <c r="Q18" s="11">
        <v>16</v>
      </c>
      <c r="R18" s="12">
        <f t="shared" si="15"/>
        <v>0.76190476190476186</v>
      </c>
      <c r="S18" s="12">
        <f t="shared" si="16"/>
        <v>3.8095238095238093</v>
      </c>
      <c r="T18" s="10">
        <f t="shared" si="17"/>
        <v>16.380971063229129</v>
      </c>
    </row>
    <row r="19" spans="1:20" x14ac:dyDescent="0.25">
      <c r="A19" s="1">
        <v>15</v>
      </c>
      <c r="B19" s="36" t="s">
        <v>109</v>
      </c>
      <c r="C19" s="1">
        <v>56</v>
      </c>
      <c r="D19" s="1">
        <v>4.5</v>
      </c>
      <c r="E19" s="4">
        <v>25</v>
      </c>
      <c r="F19" s="1">
        <v>3</v>
      </c>
      <c r="G19" s="10">
        <f t="shared" si="9"/>
        <v>0.67567567567567566</v>
      </c>
      <c r="H19" s="10">
        <f t="shared" si="10"/>
        <v>3.3783783783783781</v>
      </c>
      <c r="I19" s="1">
        <v>24</v>
      </c>
      <c r="J19" s="1">
        <v>5</v>
      </c>
      <c r="K19" s="10">
        <f t="shared" si="11"/>
        <v>0.77419354838709675</v>
      </c>
      <c r="L19" s="10">
        <f t="shared" si="12"/>
        <v>3.870967741935484</v>
      </c>
      <c r="M19" s="1" t="s">
        <v>14</v>
      </c>
      <c r="N19" s="11">
        <v>27</v>
      </c>
      <c r="O19" s="12">
        <f t="shared" si="18"/>
        <v>0.69230769230769229</v>
      </c>
      <c r="P19" s="12">
        <f t="shared" si="19"/>
        <v>3.4615384615384617</v>
      </c>
      <c r="Q19" s="11">
        <v>19</v>
      </c>
      <c r="R19" s="12">
        <f t="shared" si="15"/>
        <v>0.90476190476190477</v>
      </c>
      <c r="S19" s="12">
        <f t="shared" si="16"/>
        <v>4.5238095238095237</v>
      </c>
      <c r="T19" s="10">
        <f t="shared" si="17"/>
        <v>16.273155644123385</v>
      </c>
    </row>
    <row r="20" spans="1:20" x14ac:dyDescent="0.25">
      <c r="A20" s="1">
        <v>16</v>
      </c>
      <c r="B20" s="36" t="s">
        <v>162</v>
      </c>
      <c r="C20" s="1">
        <v>6</v>
      </c>
      <c r="D20" s="1">
        <v>4.5</v>
      </c>
      <c r="E20" s="1">
        <v>30</v>
      </c>
      <c r="F20" s="1">
        <v>4</v>
      </c>
      <c r="G20" s="10">
        <f t="shared" si="9"/>
        <v>0.81081081081081086</v>
      </c>
      <c r="H20" s="10">
        <f t="shared" si="10"/>
        <v>4.0540540540540544</v>
      </c>
      <c r="I20" s="1">
        <v>22</v>
      </c>
      <c r="J20" s="1">
        <v>5</v>
      </c>
      <c r="K20" s="10">
        <f t="shared" si="11"/>
        <v>0.70967741935483875</v>
      </c>
      <c r="L20" s="10">
        <f t="shared" si="12"/>
        <v>3.5483870967741939</v>
      </c>
      <c r="M20" s="1" t="s">
        <v>14</v>
      </c>
      <c r="N20" s="14">
        <v>25</v>
      </c>
      <c r="O20" s="12">
        <f t="shared" si="18"/>
        <v>0.64102564102564108</v>
      </c>
      <c r="P20" s="12">
        <f t="shared" si="19"/>
        <v>3.2051282051282053</v>
      </c>
      <c r="Q20" s="11">
        <v>17</v>
      </c>
      <c r="R20" s="12">
        <f t="shared" si="15"/>
        <v>0.80952380952380953</v>
      </c>
      <c r="S20" s="12">
        <f t="shared" si="16"/>
        <v>4.0476190476190474</v>
      </c>
      <c r="T20" s="10">
        <f t="shared" si="17"/>
        <v>16.150060198447296</v>
      </c>
    </row>
    <row r="21" spans="1:20" x14ac:dyDescent="0.25">
      <c r="A21" s="1">
        <v>17</v>
      </c>
      <c r="B21" s="36" t="s">
        <v>130</v>
      </c>
      <c r="C21" s="1">
        <v>56</v>
      </c>
      <c r="D21" s="1">
        <v>4.4000000000000004</v>
      </c>
      <c r="E21" s="1">
        <v>27</v>
      </c>
      <c r="F21" s="1">
        <v>3</v>
      </c>
      <c r="G21" s="10">
        <f t="shared" si="9"/>
        <v>0.72972972972972971</v>
      </c>
      <c r="H21" s="10">
        <f t="shared" si="10"/>
        <v>3.6486486486486487</v>
      </c>
      <c r="I21" s="1">
        <v>24</v>
      </c>
      <c r="J21" s="1">
        <v>5</v>
      </c>
      <c r="K21" s="10">
        <f t="shared" si="11"/>
        <v>0.77419354838709675</v>
      </c>
      <c r="L21" s="10">
        <f t="shared" si="12"/>
        <v>3.870967741935484</v>
      </c>
      <c r="M21" s="1" t="s">
        <v>14</v>
      </c>
      <c r="N21" s="11"/>
      <c r="O21" s="12">
        <f t="shared" si="18"/>
        <v>0</v>
      </c>
      <c r="P21" s="12">
        <f t="shared" si="19"/>
        <v>0</v>
      </c>
      <c r="Q21" s="11">
        <v>17</v>
      </c>
      <c r="R21" s="12">
        <f t="shared" si="15"/>
        <v>0.80952380952380953</v>
      </c>
      <c r="S21" s="12">
        <f t="shared" si="16"/>
        <v>4.0476190476190474</v>
      </c>
      <c r="T21" s="10">
        <f t="shared" si="17"/>
        <v>15.967235438203181</v>
      </c>
    </row>
    <row r="22" spans="1:20" x14ac:dyDescent="0.25">
      <c r="A22" s="1">
        <v>18</v>
      </c>
      <c r="B22" s="36" t="s">
        <v>79</v>
      </c>
      <c r="C22" s="1">
        <v>56</v>
      </c>
      <c r="D22" s="1">
        <v>4.51</v>
      </c>
      <c r="E22" s="1">
        <v>29</v>
      </c>
      <c r="F22" s="1">
        <v>4</v>
      </c>
      <c r="G22" s="10">
        <f t="shared" si="9"/>
        <v>0.78378378378378377</v>
      </c>
      <c r="H22" s="10">
        <f t="shared" si="10"/>
        <v>3.9189189189189189</v>
      </c>
      <c r="I22" s="1">
        <v>26</v>
      </c>
      <c r="J22" s="1">
        <v>5</v>
      </c>
      <c r="K22" s="10">
        <f t="shared" si="11"/>
        <v>0.83870967741935487</v>
      </c>
      <c r="L22" s="10">
        <f t="shared" si="12"/>
        <v>4.193548387096774</v>
      </c>
      <c r="M22" s="1" t="s">
        <v>14</v>
      </c>
      <c r="N22" s="11">
        <v>22</v>
      </c>
      <c r="O22" s="12">
        <f t="shared" si="18"/>
        <v>0.5641025641025641</v>
      </c>
      <c r="P22" s="12">
        <f t="shared" si="19"/>
        <v>2.8205128205128203</v>
      </c>
      <c r="Q22" s="11"/>
      <c r="R22" s="12">
        <f t="shared" si="15"/>
        <v>0</v>
      </c>
      <c r="S22" s="12">
        <f t="shared" si="16"/>
        <v>0</v>
      </c>
      <c r="T22" s="10">
        <f t="shared" si="17"/>
        <v>15.442980126528514</v>
      </c>
    </row>
    <row r="23" spans="1:20" x14ac:dyDescent="0.25">
      <c r="A23" s="1">
        <v>19</v>
      </c>
      <c r="B23" s="35" t="s">
        <v>133</v>
      </c>
      <c r="C23" s="1">
        <v>56</v>
      </c>
      <c r="D23" s="1">
        <v>4.3</v>
      </c>
      <c r="E23" s="1">
        <v>29</v>
      </c>
      <c r="F23" s="1">
        <v>4</v>
      </c>
      <c r="G23" s="10">
        <f t="shared" si="9"/>
        <v>0.78378378378378377</v>
      </c>
      <c r="H23" s="10">
        <f t="shared" si="10"/>
        <v>3.9189189189189189</v>
      </c>
      <c r="I23" s="1">
        <v>21</v>
      </c>
      <c r="J23" s="1">
        <v>4</v>
      </c>
      <c r="K23" s="10">
        <f t="shared" si="11"/>
        <v>0.67741935483870963</v>
      </c>
      <c r="L23" s="10">
        <f t="shared" si="12"/>
        <v>3.387096774193548</v>
      </c>
      <c r="M23" s="1" t="s">
        <v>14</v>
      </c>
      <c r="N23" s="11">
        <v>28</v>
      </c>
      <c r="O23" s="12">
        <f t="shared" si="18"/>
        <v>0.71794871794871795</v>
      </c>
      <c r="P23" s="12">
        <f t="shared" si="19"/>
        <v>3.5897435897435899</v>
      </c>
      <c r="Q23" s="11">
        <v>16</v>
      </c>
      <c r="R23" s="12">
        <f t="shared" si="15"/>
        <v>0.76190476190476186</v>
      </c>
      <c r="S23" s="12">
        <f t="shared" si="16"/>
        <v>3.8095238095238093</v>
      </c>
      <c r="T23" s="10">
        <f t="shared" si="17"/>
        <v>15.415539502636275</v>
      </c>
    </row>
    <row r="24" spans="1:20" x14ac:dyDescent="0.25">
      <c r="A24" s="1">
        <v>20</v>
      </c>
      <c r="B24" s="36" t="s">
        <v>45</v>
      </c>
      <c r="C24" s="1">
        <v>56</v>
      </c>
      <c r="D24" s="1">
        <v>4.45</v>
      </c>
      <c r="E24" s="1">
        <v>34</v>
      </c>
      <c r="F24" s="1">
        <v>5</v>
      </c>
      <c r="G24" s="10">
        <f t="shared" si="9"/>
        <v>0.91891891891891897</v>
      </c>
      <c r="H24" s="10">
        <f t="shared" si="10"/>
        <v>4.5945945945945947</v>
      </c>
      <c r="I24" s="1">
        <v>22</v>
      </c>
      <c r="J24" s="1">
        <v>5</v>
      </c>
      <c r="K24" s="10">
        <f t="shared" si="11"/>
        <v>0.70967741935483875</v>
      </c>
      <c r="L24" s="10">
        <f t="shared" si="12"/>
        <v>3.5483870967741939</v>
      </c>
      <c r="M24" s="1" t="s">
        <v>14</v>
      </c>
      <c r="N24" s="11">
        <v>22</v>
      </c>
      <c r="O24" s="12">
        <f t="shared" si="18"/>
        <v>0.5641025641025641</v>
      </c>
      <c r="P24" s="12">
        <f t="shared" si="19"/>
        <v>2.8205128205128203</v>
      </c>
      <c r="Q24" s="11"/>
      <c r="R24" s="12">
        <f t="shared" si="15"/>
        <v>0</v>
      </c>
      <c r="S24" s="12">
        <f t="shared" si="16"/>
        <v>0</v>
      </c>
      <c r="T24" s="10">
        <f t="shared" si="17"/>
        <v>15.413494511881609</v>
      </c>
    </row>
    <row r="25" spans="1:20" x14ac:dyDescent="0.25">
      <c r="A25" s="1">
        <v>21</v>
      </c>
      <c r="B25" s="1" t="s">
        <v>42</v>
      </c>
      <c r="C25" s="1">
        <v>56</v>
      </c>
      <c r="D25" s="1">
        <v>4.5999999999999996</v>
      </c>
      <c r="E25" s="1">
        <v>26</v>
      </c>
      <c r="F25" s="1">
        <v>3</v>
      </c>
      <c r="G25" s="10">
        <f t="shared" si="9"/>
        <v>0.70270270270270274</v>
      </c>
      <c r="H25" s="10">
        <f t="shared" si="10"/>
        <v>3.5135135135135136</v>
      </c>
      <c r="I25" s="1">
        <v>25</v>
      </c>
      <c r="J25" s="1">
        <v>5</v>
      </c>
      <c r="K25" s="10">
        <f t="shared" si="11"/>
        <v>0.80645161290322576</v>
      </c>
      <c r="L25" s="10">
        <f t="shared" si="12"/>
        <v>4.032258064516129</v>
      </c>
      <c r="M25" s="1" t="s">
        <v>14</v>
      </c>
      <c r="N25" s="11">
        <v>25</v>
      </c>
      <c r="O25" s="12">
        <f t="shared" si="18"/>
        <v>0.64102564102564108</v>
      </c>
      <c r="P25" s="12">
        <f t="shared" si="19"/>
        <v>3.2051282051282053</v>
      </c>
      <c r="Q25" s="11"/>
      <c r="R25" s="12">
        <f t="shared" si="15"/>
        <v>0</v>
      </c>
      <c r="S25" s="12">
        <f t="shared" si="16"/>
        <v>0</v>
      </c>
      <c r="T25" s="10">
        <f t="shared" si="17"/>
        <v>15.350899783157846</v>
      </c>
    </row>
    <row r="26" spans="1:20" x14ac:dyDescent="0.25">
      <c r="A26" s="1">
        <v>22</v>
      </c>
      <c r="B26" s="36" t="s">
        <v>34</v>
      </c>
      <c r="C26" s="1">
        <v>56</v>
      </c>
      <c r="D26" s="1">
        <v>4.3499999999999996</v>
      </c>
      <c r="E26" s="1">
        <v>27</v>
      </c>
      <c r="F26" s="1">
        <v>4</v>
      </c>
      <c r="G26" s="10">
        <f t="shared" si="9"/>
        <v>0.72972972972972971</v>
      </c>
      <c r="H26" s="10">
        <f t="shared" si="10"/>
        <v>3.6486486486486487</v>
      </c>
      <c r="I26" s="1">
        <v>18</v>
      </c>
      <c r="J26" s="1">
        <v>4</v>
      </c>
      <c r="K26" s="10">
        <f t="shared" si="11"/>
        <v>0.58064516129032262</v>
      </c>
      <c r="L26" s="10">
        <f t="shared" si="12"/>
        <v>2.903225806451613</v>
      </c>
      <c r="M26" s="1" t="s">
        <v>14</v>
      </c>
      <c r="N26" s="13">
        <v>30</v>
      </c>
      <c r="O26" s="12">
        <f t="shared" si="18"/>
        <v>0.76923076923076927</v>
      </c>
      <c r="P26" s="12">
        <f t="shared" si="19"/>
        <v>3.8461538461538463</v>
      </c>
      <c r="Q26" s="11">
        <v>17</v>
      </c>
      <c r="R26" s="12">
        <f t="shared" si="15"/>
        <v>0.80952380952380953</v>
      </c>
      <c r="S26" s="12">
        <f t="shared" si="16"/>
        <v>4.0476190476190474</v>
      </c>
      <c r="T26" s="10">
        <f t="shared" si="17"/>
        <v>14.94949350271931</v>
      </c>
    </row>
    <row r="27" spans="1:20" x14ac:dyDescent="0.25">
      <c r="A27" s="1">
        <v>23</v>
      </c>
      <c r="B27" s="36" t="s">
        <v>100</v>
      </c>
      <c r="C27" s="1">
        <v>56</v>
      </c>
      <c r="D27" s="1">
        <v>4.7</v>
      </c>
      <c r="E27" s="1">
        <v>27</v>
      </c>
      <c r="F27" s="1">
        <v>4</v>
      </c>
      <c r="G27" s="10">
        <f t="shared" si="9"/>
        <v>0.72972972972972971</v>
      </c>
      <c r="H27" s="10">
        <f t="shared" si="10"/>
        <v>3.6486486486486487</v>
      </c>
      <c r="I27" s="1">
        <v>17</v>
      </c>
      <c r="J27" s="1">
        <v>4</v>
      </c>
      <c r="K27" s="10">
        <f t="shared" si="11"/>
        <v>0.54838709677419351</v>
      </c>
      <c r="L27" s="10">
        <f t="shared" si="12"/>
        <v>2.7419354838709675</v>
      </c>
      <c r="M27" s="1" t="s">
        <v>14</v>
      </c>
      <c r="N27" s="11">
        <v>29</v>
      </c>
      <c r="O27" s="12">
        <f t="shared" si="18"/>
        <v>0.74358974358974361</v>
      </c>
      <c r="P27" s="12">
        <f t="shared" si="19"/>
        <v>3.7179487179487181</v>
      </c>
      <c r="Q27" s="11"/>
      <c r="R27" s="12">
        <f t="shared" si="15"/>
        <v>0</v>
      </c>
      <c r="S27" s="12">
        <f t="shared" si="16"/>
        <v>0</v>
      </c>
      <c r="T27" s="10">
        <f t="shared" si="17"/>
        <v>14.808532850468335</v>
      </c>
    </row>
    <row r="28" spans="1:20" x14ac:dyDescent="0.25">
      <c r="A28" s="1">
        <v>24</v>
      </c>
      <c r="B28" s="36" t="s">
        <v>43</v>
      </c>
      <c r="C28" s="1">
        <v>56</v>
      </c>
      <c r="D28" s="1">
        <v>4.53</v>
      </c>
      <c r="E28" s="1">
        <v>25</v>
      </c>
      <c r="F28" s="1">
        <v>3</v>
      </c>
      <c r="G28" s="10">
        <f t="shared" si="9"/>
        <v>0.67567567567567566</v>
      </c>
      <c r="H28" s="10">
        <f t="shared" si="10"/>
        <v>3.3783783783783781</v>
      </c>
      <c r="I28" s="1">
        <v>19</v>
      </c>
      <c r="J28" s="1">
        <v>4</v>
      </c>
      <c r="K28" s="10">
        <f t="shared" si="11"/>
        <v>0.61290322580645162</v>
      </c>
      <c r="L28" s="10">
        <f t="shared" si="12"/>
        <v>3.064516129032258</v>
      </c>
      <c r="M28" s="1" t="s">
        <v>14</v>
      </c>
      <c r="N28" s="11">
        <v>22</v>
      </c>
      <c r="O28" s="12">
        <f t="shared" si="18"/>
        <v>0.5641025641025641</v>
      </c>
      <c r="P28" s="12">
        <f t="shared" si="19"/>
        <v>2.8205128205128203</v>
      </c>
      <c r="Q28" s="11">
        <v>16</v>
      </c>
      <c r="R28" s="12">
        <f t="shared" si="15"/>
        <v>0.76190476190476186</v>
      </c>
      <c r="S28" s="12">
        <f t="shared" si="16"/>
        <v>3.8095238095238093</v>
      </c>
      <c r="T28" s="10">
        <f t="shared" si="17"/>
        <v>14.782418316934447</v>
      </c>
    </row>
    <row r="29" spans="1:20" x14ac:dyDescent="0.25">
      <c r="A29" s="1">
        <v>25</v>
      </c>
      <c r="B29" s="36" t="s">
        <v>44</v>
      </c>
      <c r="C29" s="1">
        <v>56</v>
      </c>
      <c r="D29" s="1">
        <v>4.25</v>
      </c>
      <c r="E29" s="1">
        <v>29</v>
      </c>
      <c r="F29" s="1">
        <v>3</v>
      </c>
      <c r="G29" s="10">
        <f t="shared" si="9"/>
        <v>0.78378378378378377</v>
      </c>
      <c r="H29" s="10">
        <f t="shared" si="10"/>
        <v>3.9189189189189189</v>
      </c>
      <c r="I29" s="1">
        <v>21</v>
      </c>
      <c r="J29" s="1">
        <v>4</v>
      </c>
      <c r="K29" s="10">
        <f t="shared" si="11"/>
        <v>0.67741935483870963</v>
      </c>
      <c r="L29" s="10">
        <f t="shared" si="12"/>
        <v>3.387096774193548</v>
      </c>
      <c r="M29" s="1" t="s">
        <v>14</v>
      </c>
      <c r="N29" s="1">
        <v>25</v>
      </c>
      <c r="O29" s="10">
        <f t="shared" si="18"/>
        <v>0.64102564102564108</v>
      </c>
      <c r="P29" s="10">
        <f t="shared" si="19"/>
        <v>3.2051282051282053</v>
      </c>
      <c r="Q29" s="1"/>
      <c r="R29" s="10">
        <f t="shared" si="15"/>
        <v>0</v>
      </c>
      <c r="S29" s="10">
        <f t="shared" si="16"/>
        <v>0</v>
      </c>
      <c r="T29" s="10">
        <f t="shared" si="17"/>
        <v>14.761143898240672</v>
      </c>
    </row>
    <row r="30" spans="1:20" x14ac:dyDescent="0.25">
      <c r="A30" s="1">
        <v>26</v>
      </c>
      <c r="B30" s="36" t="s">
        <v>81</v>
      </c>
      <c r="C30" s="1">
        <v>56</v>
      </c>
      <c r="D30" s="1">
        <v>4.3499999999999996</v>
      </c>
      <c r="E30" s="1">
        <v>28</v>
      </c>
      <c r="F30" s="1">
        <v>3</v>
      </c>
      <c r="G30" s="10">
        <f t="shared" si="9"/>
        <v>0.7567567567567568</v>
      </c>
      <c r="H30" s="10">
        <f t="shared" si="10"/>
        <v>3.7837837837837842</v>
      </c>
      <c r="I30" s="1">
        <v>19</v>
      </c>
      <c r="J30" s="1">
        <v>4</v>
      </c>
      <c r="K30" s="10">
        <f t="shared" si="11"/>
        <v>0.61290322580645162</v>
      </c>
      <c r="L30" s="10">
        <f t="shared" si="12"/>
        <v>3.064516129032258</v>
      </c>
      <c r="M30" s="1" t="s">
        <v>14</v>
      </c>
      <c r="N30" s="1">
        <v>25</v>
      </c>
      <c r="O30" s="10">
        <f t="shared" si="18"/>
        <v>0.64102564102564108</v>
      </c>
      <c r="P30" s="10">
        <f t="shared" si="19"/>
        <v>3.2051282051282053</v>
      </c>
      <c r="Q30" s="1"/>
      <c r="R30" s="10">
        <f t="shared" si="15"/>
        <v>0</v>
      </c>
      <c r="S30" s="10">
        <f t="shared" si="16"/>
        <v>0</v>
      </c>
      <c r="T30" s="10">
        <f t="shared" si="17"/>
        <v>14.403428117944248</v>
      </c>
    </row>
    <row r="31" spans="1:20" x14ac:dyDescent="0.25">
      <c r="A31" s="1">
        <v>27</v>
      </c>
      <c r="B31" s="36" t="s">
        <v>49</v>
      </c>
      <c r="C31" s="1">
        <v>56</v>
      </c>
      <c r="D31" s="1">
        <v>4.3499999999999996</v>
      </c>
      <c r="E31" s="1">
        <v>26</v>
      </c>
      <c r="F31" s="1">
        <v>4</v>
      </c>
      <c r="G31" s="10">
        <f t="shared" si="9"/>
        <v>0.70270270270270274</v>
      </c>
      <c r="H31" s="10">
        <f t="shared" si="10"/>
        <v>3.5135135135135136</v>
      </c>
      <c r="I31" s="1">
        <v>17</v>
      </c>
      <c r="J31" s="1">
        <v>4</v>
      </c>
      <c r="K31" s="10">
        <f t="shared" si="11"/>
        <v>0.54838709677419351</v>
      </c>
      <c r="L31" s="10">
        <f t="shared" si="12"/>
        <v>2.7419354838709675</v>
      </c>
      <c r="M31" s="1" t="s">
        <v>14</v>
      </c>
      <c r="N31" s="14">
        <v>21</v>
      </c>
      <c r="O31" s="12">
        <f t="shared" si="18"/>
        <v>0.53846153846153844</v>
      </c>
      <c r="P31" s="12">
        <f t="shared" si="19"/>
        <v>2.6923076923076921</v>
      </c>
      <c r="Q31" s="11">
        <v>15</v>
      </c>
      <c r="R31" s="12">
        <f t="shared" si="15"/>
        <v>0.7142857142857143</v>
      </c>
      <c r="S31" s="12">
        <f t="shared" si="16"/>
        <v>3.5714285714285716</v>
      </c>
      <c r="T31" s="10">
        <f t="shared" si="17"/>
        <v>14.176877568813053</v>
      </c>
    </row>
    <row r="32" spans="1:20" x14ac:dyDescent="0.25">
      <c r="A32" s="1">
        <v>28</v>
      </c>
      <c r="B32" s="36" t="s">
        <v>110</v>
      </c>
      <c r="C32" s="1">
        <v>56</v>
      </c>
      <c r="D32" s="1">
        <v>4.3499999999999996</v>
      </c>
      <c r="E32" s="1">
        <v>24</v>
      </c>
      <c r="F32" s="1">
        <v>3</v>
      </c>
      <c r="G32" s="10">
        <f t="shared" si="9"/>
        <v>0.64864864864864868</v>
      </c>
      <c r="H32" s="10">
        <f t="shared" si="10"/>
        <v>3.2432432432432434</v>
      </c>
      <c r="I32" s="1">
        <v>18</v>
      </c>
      <c r="J32" s="1">
        <v>4</v>
      </c>
      <c r="K32" s="10">
        <f t="shared" si="11"/>
        <v>0.58064516129032262</v>
      </c>
      <c r="L32" s="10">
        <f t="shared" si="12"/>
        <v>2.903225806451613</v>
      </c>
      <c r="M32" s="1" t="s">
        <v>14</v>
      </c>
      <c r="N32" s="11">
        <v>26</v>
      </c>
      <c r="O32" s="12">
        <f t="shared" si="18"/>
        <v>0.66666666666666663</v>
      </c>
      <c r="P32" s="12">
        <f t="shared" si="19"/>
        <v>3.333333333333333</v>
      </c>
      <c r="Q32" s="11">
        <v>12</v>
      </c>
      <c r="R32" s="12">
        <f t="shared" si="15"/>
        <v>0.5714285714285714</v>
      </c>
      <c r="S32" s="12">
        <f t="shared" si="16"/>
        <v>2.8571428571428568</v>
      </c>
      <c r="T32" s="10">
        <f t="shared" si="17"/>
        <v>13.829802383028188</v>
      </c>
    </row>
    <row r="33" spans="1:67" x14ac:dyDescent="0.25">
      <c r="A33" s="1">
        <v>29</v>
      </c>
      <c r="B33" s="36" t="s">
        <v>150</v>
      </c>
      <c r="C33" s="1">
        <v>46</v>
      </c>
      <c r="D33" s="1">
        <v>4.3499999999999996</v>
      </c>
      <c r="E33" s="1">
        <v>24</v>
      </c>
      <c r="F33" s="1">
        <v>3</v>
      </c>
      <c r="G33" s="10">
        <f t="shared" si="9"/>
        <v>0.64864864864864868</v>
      </c>
      <c r="H33" s="10">
        <f t="shared" si="10"/>
        <v>3.2432432432432434</v>
      </c>
      <c r="I33" s="1">
        <v>20</v>
      </c>
      <c r="J33" s="1">
        <v>4</v>
      </c>
      <c r="K33" s="10">
        <f t="shared" si="11"/>
        <v>0.64516129032258063</v>
      </c>
      <c r="L33" s="10">
        <f t="shared" si="12"/>
        <v>3.225806451612903</v>
      </c>
      <c r="M33" s="1" t="s">
        <v>14</v>
      </c>
      <c r="N33" s="11"/>
      <c r="O33" s="12">
        <f t="shared" si="18"/>
        <v>0</v>
      </c>
      <c r="P33" s="12">
        <f t="shared" si="19"/>
        <v>0</v>
      </c>
      <c r="Q33" s="11">
        <v>12</v>
      </c>
      <c r="R33" s="12">
        <f t="shared" si="15"/>
        <v>0.5714285714285714</v>
      </c>
      <c r="S33" s="12">
        <f t="shared" si="16"/>
        <v>2.8571428571428568</v>
      </c>
      <c r="T33" s="10">
        <f t="shared" si="17"/>
        <v>13.676192551999005</v>
      </c>
    </row>
    <row r="34" spans="1:67" x14ac:dyDescent="0.25">
      <c r="A34" s="1">
        <v>30</v>
      </c>
      <c r="B34" s="36" t="s">
        <v>153</v>
      </c>
      <c r="C34" s="1">
        <v>56</v>
      </c>
      <c r="D34" s="1">
        <v>4.3499999999999996</v>
      </c>
      <c r="E34" s="1">
        <v>24</v>
      </c>
      <c r="F34" s="1">
        <v>3</v>
      </c>
      <c r="G34" s="10">
        <f t="shared" si="9"/>
        <v>0.64864864864864868</v>
      </c>
      <c r="H34" s="10">
        <f t="shared" si="10"/>
        <v>3.2432432432432434</v>
      </c>
      <c r="I34" s="1">
        <v>20</v>
      </c>
      <c r="J34" s="1">
        <v>4</v>
      </c>
      <c r="K34" s="10">
        <f t="shared" si="11"/>
        <v>0.64516129032258063</v>
      </c>
      <c r="L34" s="10">
        <f t="shared" si="12"/>
        <v>3.225806451612903</v>
      </c>
      <c r="M34" s="1" t="s">
        <v>14</v>
      </c>
      <c r="N34" s="11"/>
      <c r="O34" s="12">
        <f t="shared" si="18"/>
        <v>0</v>
      </c>
      <c r="P34" s="12">
        <f t="shared" si="19"/>
        <v>0</v>
      </c>
      <c r="Q34" s="11">
        <v>12</v>
      </c>
      <c r="R34" s="12">
        <f t="shared" si="15"/>
        <v>0.5714285714285714</v>
      </c>
      <c r="S34" s="12">
        <f t="shared" si="16"/>
        <v>2.8571428571428568</v>
      </c>
      <c r="T34" s="10">
        <f t="shared" si="17"/>
        <v>13.676192551999005</v>
      </c>
    </row>
    <row r="35" spans="1:67" x14ac:dyDescent="0.25">
      <c r="A35" s="1">
        <v>31</v>
      </c>
      <c r="B35" s="35" t="s">
        <v>145</v>
      </c>
      <c r="C35" s="1">
        <v>56</v>
      </c>
      <c r="D35" s="1">
        <v>4.55</v>
      </c>
      <c r="E35" s="1">
        <v>24</v>
      </c>
      <c r="F35" s="1">
        <v>3</v>
      </c>
      <c r="G35" s="10">
        <f t="shared" ref="G35" si="20">E35/37</f>
        <v>0.64864864864864868</v>
      </c>
      <c r="H35" s="10">
        <f t="shared" ref="H35" si="21">G35*5</f>
        <v>3.2432432432432434</v>
      </c>
      <c r="I35" s="1">
        <v>20</v>
      </c>
      <c r="J35" s="1">
        <v>4</v>
      </c>
      <c r="K35" s="10">
        <f t="shared" ref="K35" si="22">I35/31</f>
        <v>0.64516129032258063</v>
      </c>
      <c r="L35" s="10">
        <f t="shared" ref="L35" si="23">K35*5</f>
        <v>3.225806451612903</v>
      </c>
      <c r="M35" s="1" t="s">
        <v>14</v>
      </c>
      <c r="N35" s="11">
        <v>19</v>
      </c>
      <c r="O35" s="12">
        <f t="shared" ref="O35" si="24">N35/39</f>
        <v>0.48717948717948717</v>
      </c>
      <c r="P35" s="12">
        <f t="shared" ref="P35" si="25">O35*5</f>
        <v>2.4358974358974357</v>
      </c>
      <c r="Q35" s="11">
        <v>0</v>
      </c>
      <c r="R35" s="11">
        <v>0</v>
      </c>
      <c r="S35" s="11">
        <v>0</v>
      </c>
      <c r="T35" s="10">
        <f>D35+H35+L35+MAX(P35,S35)</f>
        <v>13.454947130753583</v>
      </c>
    </row>
    <row r="36" spans="1:67" x14ac:dyDescent="0.25">
      <c r="A36" s="1">
        <v>32</v>
      </c>
      <c r="B36" s="36" t="s">
        <v>102</v>
      </c>
      <c r="C36" s="1">
        <v>56</v>
      </c>
      <c r="D36" s="1">
        <v>3.9</v>
      </c>
      <c r="E36" s="1">
        <v>27</v>
      </c>
      <c r="F36" s="1">
        <v>3</v>
      </c>
      <c r="G36" s="10">
        <f t="shared" si="9"/>
        <v>0.72972972972972971</v>
      </c>
      <c r="H36" s="10">
        <f t="shared" si="10"/>
        <v>3.6486486486486487</v>
      </c>
      <c r="I36" s="1">
        <v>17</v>
      </c>
      <c r="J36" s="1">
        <v>4</v>
      </c>
      <c r="K36" s="10">
        <f t="shared" si="11"/>
        <v>0.54838709677419351</v>
      </c>
      <c r="L36" s="10">
        <f t="shared" si="12"/>
        <v>2.7419354838709675</v>
      </c>
      <c r="M36" s="1" t="s">
        <v>14</v>
      </c>
      <c r="N36" s="11"/>
      <c r="O36" s="12">
        <f t="shared" si="18"/>
        <v>0</v>
      </c>
      <c r="P36" s="12">
        <f t="shared" si="19"/>
        <v>0</v>
      </c>
      <c r="Q36" s="11">
        <v>13</v>
      </c>
      <c r="R36" s="12">
        <f t="shared" si="15"/>
        <v>0.61904761904761907</v>
      </c>
      <c r="S36" s="12">
        <f t="shared" si="16"/>
        <v>3.0952380952380953</v>
      </c>
      <c r="T36" s="10">
        <f t="shared" si="17"/>
        <v>13.385822227757711</v>
      </c>
    </row>
    <row r="37" spans="1:67" x14ac:dyDescent="0.25">
      <c r="A37" s="1">
        <v>33</v>
      </c>
      <c r="B37" s="36" t="s">
        <v>70</v>
      </c>
      <c r="C37" s="1">
        <v>56</v>
      </c>
      <c r="D37" s="1">
        <v>3.8</v>
      </c>
      <c r="E37" s="1">
        <v>15</v>
      </c>
      <c r="F37" s="1">
        <v>3</v>
      </c>
      <c r="G37" s="10">
        <f t="shared" si="9"/>
        <v>0.40540540540540543</v>
      </c>
      <c r="H37" s="10">
        <f t="shared" si="10"/>
        <v>2.0270270270270272</v>
      </c>
      <c r="I37" s="1">
        <v>15</v>
      </c>
      <c r="J37" s="1">
        <v>4</v>
      </c>
      <c r="K37" s="10">
        <f t="shared" si="11"/>
        <v>0.4838709677419355</v>
      </c>
      <c r="L37" s="10">
        <f t="shared" si="12"/>
        <v>2.4193548387096775</v>
      </c>
      <c r="M37" s="1" t="s">
        <v>14</v>
      </c>
      <c r="N37" s="1">
        <v>17</v>
      </c>
      <c r="O37" s="10">
        <f t="shared" si="18"/>
        <v>0.4358974358974359</v>
      </c>
      <c r="P37" s="10">
        <f t="shared" si="19"/>
        <v>2.1794871794871797</v>
      </c>
      <c r="Q37" s="1">
        <v>20</v>
      </c>
      <c r="R37" s="10">
        <f t="shared" si="15"/>
        <v>0.95238095238095233</v>
      </c>
      <c r="S37" s="10">
        <f t="shared" si="16"/>
        <v>4.7619047619047619</v>
      </c>
      <c r="T37" s="10">
        <f t="shared" si="17"/>
        <v>13.008286627641468</v>
      </c>
    </row>
    <row r="38" spans="1:67" s="46" customFormat="1" x14ac:dyDescent="0.25">
      <c r="A38" s="4">
        <v>34</v>
      </c>
      <c r="B38" s="48" t="s">
        <v>94</v>
      </c>
      <c r="C38" s="4">
        <v>56</v>
      </c>
      <c r="D38" s="4">
        <v>4.3</v>
      </c>
      <c r="E38" s="44">
        <v>24</v>
      </c>
      <c r="F38" s="4">
        <v>3</v>
      </c>
      <c r="G38" s="49">
        <f t="shared" si="9"/>
        <v>0.64864864864864868</v>
      </c>
      <c r="H38" s="49">
        <f t="shared" si="10"/>
        <v>3.2432432432432434</v>
      </c>
      <c r="I38" s="44">
        <v>16</v>
      </c>
      <c r="J38" s="4">
        <v>4</v>
      </c>
      <c r="K38" s="49">
        <f t="shared" si="11"/>
        <v>0.5161290322580645</v>
      </c>
      <c r="L38" s="49">
        <f t="shared" si="12"/>
        <v>2.5806451612903225</v>
      </c>
      <c r="M38" s="4" t="s">
        <v>14</v>
      </c>
      <c r="N38" s="14">
        <v>19</v>
      </c>
      <c r="O38" s="47">
        <f t="shared" si="18"/>
        <v>0.48717948717948717</v>
      </c>
      <c r="P38" s="47">
        <f t="shared" si="19"/>
        <v>2.4358974358974357</v>
      </c>
      <c r="Q38" s="45">
        <v>12</v>
      </c>
      <c r="R38" s="47">
        <v>0.57099999999999995</v>
      </c>
      <c r="S38" s="47">
        <f t="shared" si="16"/>
        <v>2.8549999999999995</v>
      </c>
      <c r="T38" s="49">
        <f t="shared" si="17"/>
        <v>12.978888404533564</v>
      </c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</row>
    <row r="39" spans="1:67" s="37" customFormat="1" ht="22.15" customHeight="1" x14ac:dyDescent="0.4">
      <c r="A39" s="73" t="s">
        <v>189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</row>
    <row r="40" spans="1:67" x14ac:dyDescent="0.25">
      <c r="A40" s="1">
        <v>35</v>
      </c>
      <c r="B40" s="36" t="s">
        <v>170</v>
      </c>
      <c r="C40" s="1">
        <v>6</v>
      </c>
      <c r="D40" s="1">
        <v>4.25</v>
      </c>
      <c r="E40" s="1">
        <v>29</v>
      </c>
      <c r="F40" s="1">
        <v>4</v>
      </c>
      <c r="G40" s="10">
        <f t="shared" si="9"/>
        <v>0.78378378378378377</v>
      </c>
      <c r="H40" s="10">
        <f t="shared" si="10"/>
        <v>3.9189189189189189</v>
      </c>
      <c r="I40" s="1">
        <v>10</v>
      </c>
      <c r="J40" s="1">
        <v>3</v>
      </c>
      <c r="K40" s="10">
        <f t="shared" si="11"/>
        <v>0.32258064516129031</v>
      </c>
      <c r="L40" s="10">
        <f t="shared" si="12"/>
        <v>1.6129032258064515</v>
      </c>
      <c r="M40" s="1" t="s">
        <v>14</v>
      </c>
      <c r="N40" s="11">
        <v>10</v>
      </c>
      <c r="O40" s="12">
        <f t="shared" si="18"/>
        <v>0.25641025641025639</v>
      </c>
      <c r="P40" s="12">
        <f t="shared" si="19"/>
        <v>1.2820512820512819</v>
      </c>
      <c r="Q40" s="11">
        <v>12</v>
      </c>
      <c r="R40" s="12">
        <f t="shared" si="15"/>
        <v>0.5714285714285714</v>
      </c>
      <c r="S40" s="12">
        <f t="shared" si="16"/>
        <v>2.8571428571428568</v>
      </c>
      <c r="T40" s="10">
        <f t="shared" si="17"/>
        <v>12.638965001868229</v>
      </c>
    </row>
    <row r="41" spans="1:67" x14ac:dyDescent="0.25">
      <c r="A41" s="1">
        <v>36</v>
      </c>
      <c r="B41" s="36" t="s">
        <v>35</v>
      </c>
      <c r="C41" s="1">
        <v>56</v>
      </c>
      <c r="D41" s="1">
        <v>4.09</v>
      </c>
      <c r="E41" s="1">
        <v>23</v>
      </c>
      <c r="F41" s="1">
        <v>3</v>
      </c>
      <c r="G41" s="10">
        <f t="shared" si="9"/>
        <v>0.6216216216216216</v>
      </c>
      <c r="H41" s="10">
        <f t="shared" si="10"/>
        <v>3.1081081081081079</v>
      </c>
      <c r="I41" s="1">
        <v>15</v>
      </c>
      <c r="J41" s="1">
        <v>4</v>
      </c>
      <c r="K41" s="10">
        <f t="shared" si="11"/>
        <v>0.4838709677419355</v>
      </c>
      <c r="L41" s="10">
        <f t="shared" si="12"/>
        <v>2.4193548387096775</v>
      </c>
      <c r="M41" s="1" t="s">
        <v>14</v>
      </c>
      <c r="N41" s="11">
        <v>18</v>
      </c>
      <c r="O41" s="12">
        <f t="shared" si="18"/>
        <v>0.46153846153846156</v>
      </c>
      <c r="P41" s="12">
        <f t="shared" si="19"/>
        <v>2.3076923076923079</v>
      </c>
      <c r="Q41" s="11">
        <v>12</v>
      </c>
      <c r="R41" s="12">
        <f t="shared" si="15"/>
        <v>0.5714285714285714</v>
      </c>
      <c r="S41" s="12">
        <f t="shared" si="16"/>
        <v>2.8571428571428568</v>
      </c>
      <c r="T41" s="10">
        <f t="shared" si="17"/>
        <v>12.474605803960642</v>
      </c>
    </row>
    <row r="42" spans="1:67" x14ac:dyDescent="0.25">
      <c r="A42" s="1">
        <v>37</v>
      </c>
      <c r="B42" s="36" t="s">
        <v>154</v>
      </c>
      <c r="C42" s="1">
        <v>18</v>
      </c>
      <c r="D42" s="1">
        <v>3.95</v>
      </c>
      <c r="E42" s="1">
        <v>24</v>
      </c>
      <c r="F42" s="1">
        <v>3</v>
      </c>
      <c r="G42" s="10">
        <f t="shared" si="9"/>
        <v>0.64864864864864868</v>
      </c>
      <c r="H42" s="10">
        <f t="shared" si="10"/>
        <v>3.2432432432432434</v>
      </c>
      <c r="I42" s="1">
        <v>16</v>
      </c>
      <c r="J42" s="1">
        <v>4</v>
      </c>
      <c r="K42" s="10">
        <f t="shared" si="11"/>
        <v>0.5161290322580645</v>
      </c>
      <c r="L42" s="10">
        <f t="shared" si="12"/>
        <v>2.5806451612903225</v>
      </c>
      <c r="M42" s="1" t="s">
        <v>14</v>
      </c>
      <c r="N42" s="34">
        <v>15</v>
      </c>
      <c r="O42" s="12">
        <f t="shared" si="18"/>
        <v>0.38461538461538464</v>
      </c>
      <c r="P42" s="12">
        <f t="shared" si="19"/>
        <v>1.9230769230769231</v>
      </c>
      <c r="Q42" s="11">
        <v>9</v>
      </c>
      <c r="R42" s="12">
        <f t="shared" si="15"/>
        <v>0.42857142857142855</v>
      </c>
      <c r="S42" s="12">
        <f t="shared" si="16"/>
        <v>2.1428571428571428</v>
      </c>
      <c r="T42" s="10">
        <f t="shared" si="17"/>
        <v>11.916745547390708</v>
      </c>
    </row>
    <row r="43" spans="1:67" s="65" customFormat="1" x14ac:dyDescent="0.25"/>
    <row r="44" spans="1:67" s="65" customFormat="1" x14ac:dyDescent="0.25"/>
    <row r="45" spans="1:67" s="65" customFormat="1" x14ac:dyDescent="0.25"/>
    <row r="46" spans="1:67" s="65" customFormat="1" x14ac:dyDescent="0.25"/>
    <row r="47" spans="1:67" s="65" customFormat="1" x14ac:dyDescent="0.25"/>
    <row r="48" spans="1:67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  <row r="74" s="65" customFormat="1" x14ac:dyDescent="0.25"/>
    <row r="75" s="65" customFormat="1" x14ac:dyDescent="0.25"/>
    <row r="76" s="65" customFormat="1" x14ac:dyDescent="0.25"/>
    <row r="77" s="65" customFormat="1" x14ac:dyDescent="0.25"/>
    <row r="78" s="65" customFormat="1" x14ac:dyDescent="0.25"/>
    <row r="79" s="65" customFormat="1" x14ac:dyDescent="0.25"/>
    <row r="80" s="65" customFormat="1" x14ac:dyDescent="0.25"/>
    <row r="81" s="65" customFormat="1" x14ac:dyDescent="0.25"/>
    <row r="82" s="65" customFormat="1" x14ac:dyDescent="0.25"/>
    <row r="83" s="65" customFormat="1" x14ac:dyDescent="0.25"/>
    <row r="84" s="65" customFormat="1" x14ac:dyDescent="0.25"/>
    <row r="85" s="65" customFormat="1" x14ac:dyDescent="0.25"/>
    <row r="86" s="65" customFormat="1" x14ac:dyDescent="0.25"/>
    <row r="87" s="65" customFormat="1" x14ac:dyDescent="0.25"/>
    <row r="88" s="65" customFormat="1" x14ac:dyDescent="0.25"/>
    <row r="89" s="65" customFormat="1" x14ac:dyDescent="0.25"/>
    <row r="90" s="65" customFormat="1" x14ac:dyDescent="0.25"/>
    <row r="91" s="65" customFormat="1" x14ac:dyDescent="0.25"/>
    <row r="92" s="65" customFormat="1" x14ac:dyDescent="0.25"/>
    <row r="93" s="65" customFormat="1" x14ac:dyDescent="0.25"/>
    <row r="94" s="65" customFormat="1" x14ac:dyDescent="0.25"/>
    <row r="95" s="65" customFormat="1" x14ac:dyDescent="0.25"/>
    <row r="96" s="65" customFormat="1" x14ac:dyDescent="0.25"/>
    <row r="97" s="65" customFormat="1" x14ac:dyDescent="0.25"/>
    <row r="98" s="65" customFormat="1" x14ac:dyDescent="0.25"/>
    <row r="99" s="65" customFormat="1" x14ac:dyDescent="0.25"/>
    <row r="100" s="65" customFormat="1" x14ac:dyDescent="0.25"/>
    <row r="101" s="65" customFormat="1" x14ac:dyDescent="0.25"/>
    <row r="102" s="65" customFormat="1" x14ac:dyDescent="0.25"/>
    <row r="103" s="65" customFormat="1" x14ac:dyDescent="0.25"/>
    <row r="104" s="65" customFormat="1" x14ac:dyDescent="0.25"/>
    <row r="105" s="65" customFormat="1" x14ac:dyDescent="0.25"/>
    <row r="106" s="65" customFormat="1" x14ac:dyDescent="0.25"/>
    <row r="107" s="65" customFormat="1" x14ac:dyDescent="0.25"/>
    <row r="108" s="65" customFormat="1" x14ac:dyDescent="0.25"/>
    <row r="109" s="65" customFormat="1" x14ac:dyDescent="0.25"/>
    <row r="110" s="65" customFormat="1" x14ac:dyDescent="0.25"/>
    <row r="111" s="65" customFormat="1" x14ac:dyDescent="0.25"/>
    <row r="112" s="65" customFormat="1" x14ac:dyDescent="0.25"/>
    <row r="113" s="65" customFormat="1" x14ac:dyDescent="0.25"/>
    <row r="114" s="65" customFormat="1" x14ac:dyDescent="0.25"/>
    <row r="115" s="65" customFormat="1" x14ac:dyDescent="0.25"/>
    <row r="116" s="65" customFormat="1" x14ac:dyDescent="0.25"/>
    <row r="117" s="65" customFormat="1" x14ac:dyDescent="0.25"/>
    <row r="118" s="65" customFormat="1" x14ac:dyDescent="0.25"/>
    <row r="119" s="65" customFormat="1" x14ac:dyDescent="0.25"/>
    <row r="120" s="65" customFormat="1" x14ac:dyDescent="0.25"/>
    <row r="121" s="65" customFormat="1" x14ac:dyDescent="0.25"/>
    <row r="122" s="65" customFormat="1" x14ac:dyDescent="0.25"/>
    <row r="123" s="65" customFormat="1" x14ac:dyDescent="0.25"/>
    <row r="124" s="65" customFormat="1" x14ac:dyDescent="0.25"/>
    <row r="125" s="65" customFormat="1" x14ac:dyDescent="0.25"/>
    <row r="126" s="65" customFormat="1" x14ac:dyDescent="0.25"/>
    <row r="127" s="65" customFormat="1" x14ac:dyDescent="0.25"/>
    <row r="128" s="65" customFormat="1" x14ac:dyDescent="0.25"/>
    <row r="129" s="65" customFormat="1" x14ac:dyDescent="0.25"/>
    <row r="130" s="65" customFormat="1" x14ac:dyDescent="0.25"/>
    <row r="131" s="65" customFormat="1" x14ac:dyDescent="0.25"/>
    <row r="132" s="65" customFormat="1" x14ac:dyDescent="0.25"/>
    <row r="133" s="65" customFormat="1" x14ac:dyDescent="0.25"/>
    <row r="134" s="65" customFormat="1" x14ac:dyDescent="0.25"/>
    <row r="135" s="65" customFormat="1" x14ac:dyDescent="0.25"/>
    <row r="136" s="65" customFormat="1" x14ac:dyDescent="0.25"/>
    <row r="137" s="65" customFormat="1" x14ac:dyDescent="0.25"/>
    <row r="138" s="65" customFormat="1" x14ac:dyDescent="0.25"/>
    <row r="139" s="65" customFormat="1" x14ac:dyDescent="0.25"/>
    <row r="140" s="65" customFormat="1" x14ac:dyDescent="0.25"/>
    <row r="141" s="65" customFormat="1" x14ac:dyDescent="0.25"/>
    <row r="142" s="65" customFormat="1" x14ac:dyDescent="0.25"/>
    <row r="143" s="65" customFormat="1" x14ac:dyDescent="0.25"/>
    <row r="144" s="65" customFormat="1" x14ac:dyDescent="0.25"/>
    <row r="145" s="65" customFormat="1" x14ac:dyDescent="0.25"/>
    <row r="146" s="65" customFormat="1" x14ac:dyDescent="0.25"/>
    <row r="147" s="65" customFormat="1" x14ac:dyDescent="0.25"/>
    <row r="148" s="65" customFormat="1" x14ac:dyDescent="0.25"/>
    <row r="149" s="65" customFormat="1" x14ac:dyDescent="0.25"/>
    <row r="150" s="65" customFormat="1" x14ac:dyDescent="0.25"/>
    <row r="151" s="65" customFormat="1" x14ac:dyDescent="0.25"/>
    <row r="152" s="65" customFormat="1" x14ac:dyDescent="0.25"/>
    <row r="153" s="65" customFormat="1" x14ac:dyDescent="0.25"/>
    <row r="154" s="65" customFormat="1" x14ac:dyDescent="0.25"/>
    <row r="155" s="65" customFormat="1" x14ac:dyDescent="0.25"/>
    <row r="156" s="65" customFormat="1" x14ac:dyDescent="0.25"/>
    <row r="157" s="65" customFormat="1" x14ac:dyDescent="0.25"/>
    <row r="158" s="65" customFormat="1" x14ac:dyDescent="0.25"/>
    <row r="159" s="65" customFormat="1" x14ac:dyDescent="0.25"/>
    <row r="160" s="65" customFormat="1" x14ac:dyDescent="0.25"/>
    <row r="161" s="65" customFormat="1" x14ac:dyDescent="0.25"/>
    <row r="162" s="65" customFormat="1" x14ac:dyDescent="0.25"/>
    <row r="163" s="65" customFormat="1" x14ac:dyDescent="0.25"/>
    <row r="164" s="65" customFormat="1" x14ac:dyDescent="0.25"/>
    <row r="165" s="65" customFormat="1" x14ac:dyDescent="0.25"/>
    <row r="166" s="65" customFormat="1" x14ac:dyDescent="0.25"/>
    <row r="167" s="65" customFormat="1" x14ac:dyDescent="0.25"/>
    <row r="168" s="65" customFormat="1" x14ac:dyDescent="0.25"/>
    <row r="169" s="65" customFormat="1" x14ac:dyDescent="0.25"/>
    <row r="170" s="65" customFormat="1" x14ac:dyDescent="0.25"/>
    <row r="171" s="65" customFormat="1" x14ac:dyDescent="0.25"/>
    <row r="172" s="65" customFormat="1" x14ac:dyDescent="0.25"/>
    <row r="173" s="65" customFormat="1" x14ac:dyDescent="0.25"/>
    <row r="174" s="65" customFormat="1" x14ac:dyDescent="0.25"/>
    <row r="175" s="65" customFormat="1" x14ac:dyDescent="0.25"/>
    <row r="176" s="65" customFormat="1" x14ac:dyDescent="0.25"/>
    <row r="177" s="65" customFormat="1" x14ac:dyDescent="0.25"/>
    <row r="178" s="65" customFormat="1" x14ac:dyDescent="0.25"/>
    <row r="179" s="65" customFormat="1" x14ac:dyDescent="0.25"/>
    <row r="180" s="65" customFormat="1" x14ac:dyDescent="0.25"/>
    <row r="181" s="65" customFormat="1" x14ac:dyDescent="0.25"/>
    <row r="182" s="65" customFormat="1" x14ac:dyDescent="0.25"/>
    <row r="183" s="65" customFormat="1" x14ac:dyDescent="0.25"/>
    <row r="184" s="65" customFormat="1" x14ac:dyDescent="0.25"/>
    <row r="185" s="65" customFormat="1" x14ac:dyDescent="0.25"/>
    <row r="186" s="65" customFormat="1" x14ac:dyDescent="0.25"/>
    <row r="187" s="65" customFormat="1" x14ac:dyDescent="0.25"/>
    <row r="188" s="65" customFormat="1" x14ac:dyDescent="0.25"/>
    <row r="189" s="65" customFormat="1" x14ac:dyDescent="0.25"/>
    <row r="190" s="65" customFormat="1" x14ac:dyDescent="0.25"/>
    <row r="191" s="65" customFormat="1" x14ac:dyDescent="0.25"/>
    <row r="192" s="65" customFormat="1" x14ac:dyDescent="0.25"/>
    <row r="193" s="65" customFormat="1" x14ac:dyDescent="0.25"/>
    <row r="194" s="65" customFormat="1" x14ac:dyDescent="0.25"/>
    <row r="195" s="65" customFormat="1" x14ac:dyDescent="0.25"/>
    <row r="196" s="65" customFormat="1" x14ac:dyDescent="0.25"/>
    <row r="197" s="65" customFormat="1" x14ac:dyDescent="0.25"/>
    <row r="198" s="65" customFormat="1" x14ac:dyDescent="0.25"/>
    <row r="199" s="65" customFormat="1" x14ac:dyDescent="0.25"/>
    <row r="200" s="65" customFormat="1" x14ac:dyDescent="0.25"/>
    <row r="201" s="65" customFormat="1" x14ac:dyDescent="0.25"/>
    <row r="202" s="65" customFormat="1" x14ac:dyDescent="0.25"/>
    <row r="203" s="65" customFormat="1" x14ac:dyDescent="0.25"/>
    <row r="204" s="65" customFormat="1" x14ac:dyDescent="0.25"/>
    <row r="205" s="65" customFormat="1" x14ac:dyDescent="0.25"/>
    <row r="206" s="65" customFormat="1" x14ac:dyDescent="0.25"/>
    <row r="207" s="65" customFormat="1" x14ac:dyDescent="0.25"/>
    <row r="208" s="65" customFormat="1" x14ac:dyDescent="0.25"/>
    <row r="209" s="65" customFormat="1" x14ac:dyDescent="0.25"/>
    <row r="210" s="65" customFormat="1" x14ac:dyDescent="0.25"/>
    <row r="211" s="65" customFormat="1" x14ac:dyDescent="0.25"/>
    <row r="212" s="65" customFormat="1" x14ac:dyDescent="0.25"/>
    <row r="213" s="65" customFormat="1" x14ac:dyDescent="0.25"/>
    <row r="214" s="65" customFormat="1" x14ac:dyDescent="0.25"/>
    <row r="215" s="65" customFormat="1" x14ac:dyDescent="0.25"/>
    <row r="216" s="65" customFormat="1" x14ac:dyDescent="0.25"/>
    <row r="217" s="65" customFormat="1" x14ac:dyDescent="0.25"/>
    <row r="218" s="65" customFormat="1" x14ac:dyDescent="0.25"/>
    <row r="219" s="65" customFormat="1" x14ac:dyDescent="0.25"/>
    <row r="220" s="65" customFormat="1" x14ac:dyDescent="0.25"/>
    <row r="221" s="65" customFormat="1" x14ac:dyDescent="0.25"/>
    <row r="222" s="65" customFormat="1" x14ac:dyDescent="0.25"/>
    <row r="223" s="65" customFormat="1" x14ac:dyDescent="0.25"/>
    <row r="224" s="65" customFormat="1" x14ac:dyDescent="0.25"/>
    <row r="225" s="65" customFormat="1" x14ac:dyDescent="0.25"/>
    <row r="226" s="65" customFormat="1" x14ac:dyDescent="0.25"/>
    <row r="227" s="65" customFormat="1" x14ac:dyDescent="0.25"/>
    <row r="228" s="65" customFormat="1" x14ac:dyDescent="0.25"/>
    <row r="229" s="65" customFormat="1" x14ac:dyDescent="0.25"/>
    <row r="230" s="65" customFormat="1" x14ac:dyDescent="0.25"/>
    <row r="231" s="65" customFormat="1" x14ac:dyDescent="0.25"/>
    <row r="232" s="65" customFormat="1" x14ac:dyDescent="0.25"/>
    <row r="233" s="65" customFormat="1" x14ac:dyDescent="0.25"/>
    <row r="234" s="65" customFormat="1" x14ac:dyDescent="0.25"/>
    <row r="235" s="65" customFormat="1" x14ac:dyDescent="0.25"/>
    <row r="236" s="65" customFormat="1" x14ac:dyDescent="0.25"/>
    <row r="237" s="65" customFormat="1" x14ac:dyDescent="0.25"/>
    <row r="238" s="65" customFormat="1" x14ac:dyDescent="0.25"/>
    <row r="239" s="65" customFormat="1" x14ac:dyDescent="0.25"/>
    <row r="240" s="65" customFormat="1" x14ac:dyDescent="0.25"/>
    <row r="241" s="65" customFormat="1" x14ac:dyDescent="0.25"/>
    <row r="242" s="65" customFormat="1" x14ac:dyDescent="0.25"/>
    <row r="243" s="65" customFormat="1" x14ac:dyDescent="0.25"/>
    <row r="244" s="65" customFormat="1" x14ac:dyDescent="0.25"/>
    <row r="245" s="65" customFormat="1" x14ac:dyDescent="0.25"/>
    <row r="246" s="65" customFormat="1" x14ac:dyDescent="0.25"/>
    <row r="247" s="65" customFormat="1" x14ac:dyDescent="0.25"/>
    <row r="248" s="65" customFormat="1" x14ac:dyDescent="0.25"/>
    <row r="249" s="65" customFormat="1" x14ac:dyDescent="0.25"/>
    <row r="250" s="65" customFormat="1" x14ac:dyDescent="0.25"/>
    <row r="251" s="65" customFormat="1" x14ac:dyDescent="0.25"/>
    <row r="252" s="65" customFormat="1" x14ac:dyDescent="0.25"/>
    <row r="253" s="65" customFormat="1" x14ac:dyDescent="0.25"/>
    <row r="254" s="65" customFormat="1" x14ac:dyDescent="0.25"/>
    <row r="255" s="65" customFormat="1" x14ac:dyDescent="0.25"/>
    <row r="256" s="65" customFormat="1" x14ac:dyDescent="0.25"/>
    <row r="257" s="65" customFormat="1" x14ac:dyDescent="0.25"/>
    <row r="258" s="65" customFormat="1" x14ac:dyDescent="0.25"/>
    <row r="259" s="65" customFormat="1" x14ac:dyDescent="0.25"/>
    <row r="260" s="65" customFormat="1" x14ac:dyDescent="0.25"/>
    <row r="261" s="65" customFormat="1" x14ac:dyDescent="0.25"/>
    <row r="262" s="65" customFormat="1" x14ac:dyDescent="0.25"/>
    <row r="263" s="65" customFormat="1" x14ac:dyDescent="0.25"/>
    <row r="264" s="65" customFormat="1" x14ac:dyDescent="0.25"/>
    <row r="265" s="65" customFormat="1" x14ac:dyDescent="0.25"/>
    <row r="266" s="65" customFormat="1" x14ac:dyDescent="0.25"/>
    <row r="267" s="65" customFormat="1" x14ac:dyDescent="0.25"/>
    <row r="268" s="65" customFormat="1" x14ac:dyDescent="0.25"/>
    <row r="269" s="65" customFormat="1" x14ac:dyDescent="0.25"/>
    <row r="270" s="65" customFormat="1" x14ac:dyDescent="0.25"/>
    <row r="271" s="65" customFormat="1" x14ac:dyDescent="0.25"/>
    <row r="272" s="65" customFormat="1" x14ac:dyDescent="0.25"/>
    <row r="273" s="65" customFormat="1" x14ac:dyDescent="0.25"/>
    <row r="274" s="65" customFormat="1" x14ac:dyDescent="0.25"/>
    <row r="275" s="65" customFormat="1" x14ac:dyDescent="0.25"/>
    <row r="276" s="65" customFormat="1" x14ac:dyDescent="0.25"/>
    <row r="277" s="65" customFormat="1" x14ac:dyDescent="0.25"/>
    <row r="278" s="65" customFormat="1" x14ac:dyDescent="0.25"/>
    <row r="279" s="65" customFormat="1" x14ac:dyDescent="0.25"/>
    <row r="280" s="65" customFormat="1" x14ac:dyDescent="0.25"/>
    <row r="281" s="65" customFormat="1" x14ac:dyDescent="0.25"/>
    <row r="282" s="65" customFormat="1" x14ac:dyDescent="0.25"/>
    <row r="283" s="65" customFormat="1" x14ac:dyDescent="0.25"/>
    <row r="284" s="65" customFormat="1" x14ac:dyDescent="0.25"/>
    <row r="285" s="65" customFormat="1" x14ac:dyDescent="0.25"/>
    <row r="286" s="65" customFormat="1" x14ac:dyDescent="0.25"/>
    <row r="287" s="65" customFormat="1" x14ac:dyDescent="0.25"/>
    <row r="288" s="65" customFormat="1" x14ac:dyDescent="0.25"/>
    <row r="289" s="65" customFormat="1" x14ac:dyDescent="0.25"/>
    <row r="290" s="65" customFormat="1" x14ac:dyDescent="0.25"/>
    <row r="291" s="65" customFormat="1" x14ac:dyDescent="0.25"/>
    <row r="292" s="65" customFormat="1" x14ac:dyDescent="0.25"/>
    <row r="293" s="65" customFormat="1" x14ac:dyDescent="0.25"/>
    <row r="294" s="65" customFormat="1" x14ac:dyDescent="0.25"/>
    <row r="295" s="65" customFormat="1" x14ac:dyDescent="0.25"/>
    <row r="296" s="65" customFormat="1" x14ac:dyDescent="0.25"/>
    <row r="297" s="65" customFormat="1" x14ac:dyDescent="0.25"/>
    <row r="298" s="65" customFormat="1" x14ac:dyDescent="0.25"/>
    <row r="299" s="65" customFormat="1" x14ac:dyDescent="0.25"/>
    <row r="300" s="65" customFormat="1" x14ac:dyDescent="0.25"/>
    <row r="301" s="65" customFormat="1" x14ac:dyDescent="0.25"/>
    <row r="302" s="65" customFormat="1" x14ac:dyDescent="0.25"/>
    <row r="303" s="65" customFormat="1" x14ac:dyDescent="0.25"/>
    <row r="304" s="65" customFormat="1" x14ac:dyDescent="0.25"/>
    <row r="305" s="65" customFormat="1" x14ac:dyDescent="0.25"/>
    <row r="306" s="65" customFormat="1" x14ac:dyDescent="0.25"/>
    <row r="307" s="65" customFormat="1" x14ac:dyDescent="0.25"/>
    <row r="308" s="65" customFormat="1" x14ac:dyDescent="0.25"/>
    <row r="309" s="65" customFormat="1" x14ac:dyDescent="0.25"/>
    <row r="310" s="65" customFormat="1" x14ac:dyDescent="0.25"/>
    <row r="311" s="65" customFormat="1" x14ac:dyDescent="0.25"/>
    <row r="312" s="65" customFormat="1" x14ac:dyDescent="0.25"/>
    <row r="313" s="65" customFormat="1" x14ac:dyDescent="0.25"/>
    <row r="314" s="65" customFormat="1" x14ac:dyDescent="0.25"/>
    <row r="315" s="65" customFormat="1" x14ac:dyDescent="0.25"/>
    <row r="316" s="65" customFormat="1" x14ac:dyDescent="0.25"/>
    <row r="317" s="65" customFormat="1" x14ac:dyDescent="0.25"/>
    <row r="318" s="65" customFormat="1" x14ac:dyDescent="0.25"/>
    <row r="319" s="65" customFormat="1" x14ac:dyDescent="0.25"/>
    <row r="320" s="65" customFormat="1" x14ac:dyDescent="0.25"/>
    <row r="321" s="65" customFormat="1" x14ac:dyDescent="0.25"/>
  </sheetData>
  <sheetProtection algorithmName="SHA-512" hashValue="QuwHLzzfTmMIKemCWYogVKQmFzc16vhtrqqTmfJP4wuNNLb6e++Plyxo7ll73WpJey1Uz/6J2QSznztjh8SqAw==" saltValue="MTNwp2cxXIlgacQYkihMVQ==" spinCount="100000" sheet="1" objects="1" scenarios="1"/>
  <sortState ref="C5:W39">
    <sortCondition descending="1" ref="T5:T39"/>
  </sortState>
  <mergeCells count="3">
    <mergeCell ref="N1:S1"/>
    <mergeCell ref="A4:T4"/>
    <mergeCell ref="A39:T39"/>
  </mergeCells>
  <conditionalFormatting sqref="E5:E34 E36:E37 E40:E41">
    <cfRule type="cellIs" dxfId="101" priority="26" operator="lessThan">
      <formula>28</formula>
    </cfRule>
  </conditionalFormatting>
  <conditionalFormatting sqref="I5:I34 I36:I37 I40:I41">
    <cfRule type="cellIs" dxfId="100" priority="25" operator="lessThan">
      <formula>19</formula>
    </cfRule>
  </conditionalFormatting>
  <conditionalFormatting sqref="N5:N34 N36:N37 N40:N41">
    <cfRule type="cellIs" dxfId="99" priority="21" operator="lessThan">
      <formula>26</formula>
    </cfRule>
    <cfRule type="cellIs" dxfId="98" priority="22" operator="lessThan">
      <formula>26</formula>
    </cfRule>
    <cfRule type="cellIs" dxfId="97" priority="23" operator="lessThan">
      <formula>24.5</formula>
    </cfRule>
    <cfRule type="cellIs" dxfId="96" priority="24" operator="lessThan">
      <formula>26</formula>
    </cfRule>
  </conditionalFormatting>
  <conditionalFormatting sqref="Q1:Q3 Q36:Q37 Q40:Q1048576 Q5:Q34">
    <cfRule type="cellIs" dxfId="95" priority="19" operator="lessThan">
      <formula>15</formula>
    </cfRule>
    <cfRule type="cellIs" dxfId="94" priority="20" operator="lessThan">
      <formula>15</formula>
    </cfRule>
  </conditionalFormatting>
  <conditionalFormatting sqref="Q35">
    <cfRule type="cellIs" dxfId="93" priority="9" operator="lessThan">
      <formula>15</formula>
    </cfRule>
    <cfRule type="cellIs" dxfId="92" priority="10" operator="lessThan">
      <formula>15</formula>
    </cfRule>
  </conditionalFormatting>
  <conditionalFormatting sqref="Q38">
    <cfRule type="cellIs" dxfId="91" priority="1" operator="lessThan">
      <formula>15</formula>
    </cfRule>
    <cfRule type="cellIs" dxfId="90" priority="2" operator="lessThan">
      <formula>15</formula>
    </cfRule>
  </conditionalFormatting>
  <conditionalFormatting sqref="E38">
    <cfRule type="cellIs" dxfId="89" priority="8" operator="lessThan">
      <formula>28</formula>
    </cfRule>
  </conditionalFormatting>
  <conditionalFormatting sqref="I38">
    <cfRule type="cellIs" dxfId="88" priority="7" operator="lessThan">
      <formula>19</formula>
    </cfRule>
  </conditionalFormatting>
  <conditionalFormatting sqref="N38">
    <cfRule type="cellIs" dxfId="87" priority="3" operator="lessThan">
      <formula>26</formula>
    </cfRule>
    <cfRule type="cellIs" dxfId="86" priority="4" operator="lessThan">
      <formula>26</formula>
    </cfRule>
    <cfRule type="cellIs" dxfId="85" priority="5" operator="lessThan">
      <formula>24.5</formula>
    </cfRule>
    <cfRule type="cellIs" dxfId="84" priority="6" operator="lessThan">
      <formula>26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82"/>
  <sheetViews>
    <sheetView zoomScale="85" zoomScaleNormal="85" workbookViewId="0">
      <pane ySplit="7" topLeftCell="A14" activePane="bottomLeft" state="frozen"/>
      <selection activeCell="F4" sqref="F4"/>
      <selection pane="bottomLeft" sqref="A1:XFD1048576"/>
    </sheetView>
  </sheetViews>
  <sheetFormatPr defaultColWidth="9.140625" defaultRowHeight="15" x14ac:dyDescent="0.25"/>
  <cols>
    <col min="1" max="1" width="3.28515625" style="2" bestFit="1" customWidth="1"/>
    <col min="2" max="2" width="18.28515625" style="2" bestFit="1" customWidth="1"/>
    <col min="3" max="3" width="11" style="2" bestFit="1" customWidth="1"/>
    <col min="4" max="4" width="11.85546875" style="2" bestFit="1" customWidth="1"/>
    <col min="5" max="5" width="16.7109375" style="2" bestFit="1" customWidth="1"/>
    <col min="6" max="6" width="12.140625" style="2" bestFit="1" customWidth="1"/>
    <col min="7" max="7" width="5.85546875" style="2" bestFit="1" customWidth="1"/>
    <col min="8" max="8" width="6" style="2" bestFit="1" customWidth="1"/>
    <col min="9" max="10" width="16.28515625" style="2" bestFit="1" customWidth="1"/>
    <col min="11" max="11" width="5.85546875" style="2" bestFit="1" customWidth="1"/>
    <col min="12" max="12" width="6" style="2" bestFit="1" customWidth="1"/>
    <col min="13" max="13" width="21.140625" style="2" bestFit="1" customWidth="1"/>
    <col min="14" max="14" width="8" style="25" bestFit="1" customWidth="1"/>
    <col min="15" max="15" width="5.85546875" style="25" bestFit="1" customWidth="1"/>
    <col min="16" max="16" width="6" style="25" bestFit="1" customWidth="1"/>
    <col min="17" max="17" width="10.85546875" style="25" bestFit="1" customWidth="1"/>
    <col min="18" max="18" width="5.85546875" style="25" bestFit="1" customWidth="1"/>
    <col min="19" max="19" width="6" style="25" bestFit="1" customWidth="1"/>
    <col min="20" max="20" width="12.5703125" style="1" bestFit="1" customWidth="1"/>
    <col min="21" max="21" width="7.140625" style="61" bestFit="1" customWidth="1"/>
    <col min="22" max="22" width="18.5703125" style="65" customWidth="1"/>
    <col min="23" max="49" width="9.140625" style="65"/>
    <col min="50" max="16384" width="9.140625" style="2"/>
  </cols>
  <sheetData>
    <row r="1" spans="1:49" ht="30" customHeight="1" x14ac:dyDescent="0.25">
      <c r="A1" s="8"/>
      <c r="B1" s="8"/>
      <c r="C1" s="8" t="s">
        <v>0</v>
      </c>
      <c r="D1" s="26" t="s">
        <v>1</v>
      </c>
      <c r="E1" s="26" t="s">
        <v>5</v>
      </c>
      <c r="F1" s="26" t="s">
        <v>3</v>
      </c>
      <c r="G1" s="26"/>
      <c r="H1" s="26"/>
      <c r="I1" s="26" t="s">
        <v>6</v>
      </c>
      <c r="J1" s="26" t="s">
        <v>4</v>
      </c>
      <c r="K1" s="26"/>
      <c r="L1" s="26"/>
      <c r="M1" s="26" t="s">
        <v>2</v>
      </c>
      <c r="N1" s="75" t="s">
        <v>7</v>
      </c>
      <c r="O1" s="75"/>
      <c r="P1" s="75"/>
      <c r="Q1" s="75"/>
      <c r="R1" s="75"/>
      <c r="S1" s="75"/>
      <c r="T1" s="26"/>
      <c r="U1" s="26" t="s">
        <v>30</v>
      </c>
    </row>
    <row r="2" spans="1:49" ht="30" x14ac:dyDescent="0.25">
      <c r="A2" s="8"/>
      <c r="B2" s="8"/>
      <c r="C2" s="8"/>
      <c r="D2" s="26"/>
      <c r="E2" s="26"/>
      <c r="F2" s="26"/>
      <c r="G2" s="26" t="s">
        <v>28</v>
      </c>
      <c r="H2" s="26" t="s">
        <v>29</v>
      </c>
      <c r="I2" s="26"/>
      <c r="J2" s="26"/>
      <c r="K2" s="26" t="s">
        <v>28</v>
      </c>
      <c r="L2" s="26" t="s">
        <v>29</v>
      </c>
      <c r="M2" s="26"/>
      <c r="N2" s="76" t="s">
        <v>10</v>
      </c>
      <c r="O2" s="76"/>
      <c r="P2" s="76"/>
      <c r="Q2" s="76" t="s">
        <v>11</v>
      </c>
      <c r="R2" s="76"/>
      <c r="S2" s="76"/>
      <c r="T2" s="8"/>
      <c r="U2" s="8"/>
    </row>
    <row r="3" spans="1:49" ht="30" x14ac:dyDescent="0.25">
      <c r="A3" s="8"/>
      <c r="B3" s="8"/>
      <c r="C3" s="8"/>
      <c r="D3" s="26"/>
      <c r="E3" s="26"/>
      <c r="F3" s="26">
        <v>37</v>
      </c>
      <c r="G3" s="26"/>
      <c r="H3" s="26"/>
      <c r="I3" s="26">
        <v>31</v>
      </c>
      <c r="J3" s="26"/>
      <c r="K3" s="26"/>
      <c r="L3" s="26"/>
      <c r="M3" s="26"/>
      <c r="N3" s="76">
        <v>38</v>
      </c>
      <c r="O3" s="76" t="s">
        <v>28</v>
      </c>
      <c r="P3" s="76" t="s">
        <v>29</v>
      </c>
      <c r="Q3" s="76">
        <v>48</v>
      </c>
      <c r="R3" s="76" t="s">
        <v>28</v>
      </c>
      <c r="S3" s="76" t="s">
        <v>29</v>
      </c>
      <c r="T3" s="26" t="s">
        <v>19</v>
      </c>
      <c r="U3" s="8"/>
    </row>
    <row r="4" spans="1:49" ht="26.25" x14ac:dyDescent="0.4">
      <c r="A4" s="60" t="s">
        <v>188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/>
    </row>
    <row r="5" spans="1:49" x14ac:dyDescent="0.25">
      <c r="A5" s="1">
        <v>1</v>
      </c>
      <c r="B5" s="35" t="s">
        <v>67</v>
      </c>
      <c r="C5" s="1">
        <v>56</v>
      </c>
      <c r="D5" s="1">
        <v>4.3499999999999996</v>
      </c>
      <c r="E5" s="1">
        <v>20</v>
      </c>
      <c r="F5" s="1">
        <v>3</v>
      </c>
      <c r="G5" s="10">
        <f>E5/37</f>
        <v>0.54054054054054057</v>
      </c>
      <c r="H5" s="10">
        <f>G5*5</f>
        <v>2.7027027027027026</v>
      </c>
      <c r="I5" s="1">
        <v>15</v>
      </c>
      <c r="J5" s="1">
        <v>4</v>
      </c>
      <c r="K5" s="10">
        <f>I5/31</f>
        <v>0.4838709677419355</v>
      </c>
      <c r="L5" s="10">
        <f>K5*5</f>
        <v>2.4193548387096775</v>
      </c>
      <c r="M5" s="1" t="s">
        <v>17</v>
      </c>
      <c r="N5" s="22">
        <v>36</v>
      </c>
      <c r="O5" s="23">
        <f>N5/38</f>
        <v>0.94736842105263153</v>
      </c>
      <c r="P5" s="23">
        <f>O5*5</f>
        <v>4.7368421052631575</v>
      </c>
      <c r="Q5" s="22">
        <v>38</v>
      </c>
      <c r="R5" s="23">
        <f>Q5/48</f>
        <v>0.79166666666666663</v>
      </c>
      <c r="S5" s="23">
        <f>R5*5</f>
        <v>3.958333333333333</v>
      </c>
      <c r="T5" s="4"/>
      <c r="U5" s="28">
        <f>D5+H5+L5+MAX(P5,S5)+T5</f>
        <v>14.208899646675537</v>
      </c>
    </row>
    <row r="6" spans="1:49" x14ac:dyDescent="0.25">
      <c r="A6" s="1">
        <v>2</v>
      </c>
      <c r="B6" s="35" t="s">
        <v>157</v>
      </c>
      <c r="C6" s="1">
        <v>32</v>
      </c>
      <c r="D6" s="51">
        <v>5</v>
      </c>
      <c r="E6" s="1">
        <v>32</v>
      </c>
      <c r="F6" s="1">
        <v>4</v>
      </c>
      <c r="G6" s="10">
        <f>E6/37</f>
        <v>0.86486486486486491</v>
      </c>
      <c r="H6" s="10">
        <f>G6*5</f>
        <v>4.3243243243243246</v>
      </c>
      <c r="I6" s="1">
        <v>22</v>
      </c>
      <c r="J6" s="1">
        <v>5</v>
      </c>
      <c r="K6" s="10">
        <f>I6/31</f>
        <v>0.70967741935483875</v>
      </c>
      <c r="L6" s="10">
        <f>K6*5</f>
        <v>3.5483870967741939</v>
      </c>
      <c r="M6" s="1" t="s">
        <v>17</v>
      </c>
      <c r="N6" s="22">
        <v>32</v>
      </c>
      <c r="O6" s="23">
        <f>N6/38</f>
        <v>0.84210526315789469</v>
      </c>
      <c r="P6" s="23">
        <f>O6*5</f>
        <v>4.2105263157894735</v>
      </c>
      <c r="Q6" s="22">
        <v>35</v>
      </c>
      <c r="R6" s="23">
        <f>Q6/48</f>
        <v>0.72916666666666663</v>
      </c>
      <c r="S6" s="23">
        <f>R6*5</f>
        <v>3.645833333333333</v>
      </c>
      <c r="T6" s="1">
        <v>3</v>
      </c>
      <c r="U6" s="28">
        <f>D6+H6+L6+MAX(P6,S6)+T6</f>
        <v>20.083237736887991</v>
      </c>
    </row>
    <row r="7" spans="1:49" x14ac:dyDescent="0.25">
      <c r="A7" s="1">
        <v>3</v>
      </c>
      <c r="B7" s="35" t="s">
        <v>123</v>
      </c>
      <c r="C7" s="1">
        <v>56</v>
      </c>
      <c r="D7" s="51">
        <v>5</v>
      </c>
      <c r="E7" s="1">
        <v>33</v>
      </c>
      <c r="F7" s="1">
        <v>5</v>
      </c>
      <c r="G7" s="10">
        <f t="shared" ref="G7:G35" si="0">E7/37</f>
        <v>0.89189189189189189</v>
      </c>
      <c r="H7" s="10">
        <f t="shared" ref="H7:H35" si="1">G7*5</f>
        <v>4.4594594594594597</v>
      </c>
      <c r="I7" s="1">
        <v>28</v>
      </c>
      <c r="J7" s="1">
        <v>5</v>
      </c>
      <c r="K7" s="10">
        <f t="shared" ref="K7:K35" si="2">I7/31</f>
        <v>0.90322580645161288</v>
      </c>
      <c r="L7" s="10">
        <f t="shared" ref="L7:L35" si="3">K7*5</f>
        <v>4.5161290322580641</v>
      </c>
      <c r="M7" s="1" t="s">
        <v>17</v>
      </c>
      <c r="N7" s="22">
        <v>37</v>
      </c>
      <c r="O7" s="23">
        <f t="shared" ref="O7:O35" si="4">N7/38</f>
        <v>0.97368421052631582</v>
      </c>
      <c r="P7" s="23">
        <f t="shared" ref="P7:P35" si="5">O7*5</f>
        <v>4.8684210526315788</v>
      </c>
      <c r="Q7" s="22">
        <v>37</v>
      </c>
      <c r="R7" s="23">
        <f t="shared" ref="R7:R35" si="6">Q7/48</f>
        <v>0.77083333333333337</v>
      </c>
      <c r="S7" s="23">
        <f t="shared" ref="S7:S35" si="7">R7*5</f>
        <v>3.854166666666667</v>
      </c>
      <c r="U7" s="28">
        <f t="shared" ref="U7:U35" si="8">D7+H7+L7+MAX(P7,S7)+T7</f>
        <v>18.844009544349102</v>
      </c>
    </row>
    <row r="8" spans="1:49" x14ac:dyDescent="0.25">
      <c r="A8" s="1">
        <v>4</v>
      </c>
      <c r="B8" s="35" t="s">
        <v>124</v>
      </c>
      <c r="C8" s="1">
        <v>56</v>
      </c>
      <c r="D8" s="1">
        <v>4.8</v>
      </c>
      <c r="E8" s="1">
        <v>36</v>
      </c>
      <c r="F8" s="1">
        <v>5</v>
      </c>
      <c r="G8" s="10">
        <f t="shared" si="0"/>
        <v>0.97297297297297303</v>
      </c>
      <c r="H8" s="10">
        <f t="shared" si="1"/>
        <v>4.8648648648648649</v>
      </c>
      <c r="I8" s="1">
        <v>25</v>
      </c>
      <c r="J8" s="1">
        <v>5</v>
      </c>
      <c r="K8" s="10">
        <f t="shared" si="2"/>
        <v>0.80645161290322576</v>
      </c>
      <c r="L8" s="10">
        <f t="shared" si="3"/>
        <v>4.032258064516129</v>
      </c>
      <c r="M8" s="1" t="s">
        <v>17</v>
      </c>
      <c r="N8" s="22">
        <v>36</v>
      </c>
      <c r="O8" s="23">
        <f t="shared" si="4"/>
        <v>0.94736842105263153</v>
      </c>
      <c r="P8" s="23">
        <f t="shared" si="5"/>
        <v>4.7368421052631575</v>
      </c>
      <c r="Q8" s="22">
        <v>43</v>
      </c>
      <c r="R8" s="23">
        <f t="shared" si="6"/>
        <v>0.89583333333333337</v>
      </c>
      <c r="S8" s="23">
        <f t="shared" si="7"/>
        <v>4.479166666666667</v>
      </c>
      <c r="U8" s="28">
        <f t="shared" si="8"/>
        <v>18.433965034644149</v>
      </c>
    </row>
    <row r="9" spans="1:49" x14ac:dyDescent="0.25">
      <c r="A9" s="1">
        <v>5</v>
      </c>
      <c r="B9" s="35" t="s">
        <v>69</v>
      </c>
      <c r="C9" s="1">
        <v>56</v>
      </c>
      <c r="D9" s="1">
        <v>4.68</v>
      </c>
      <c r="E9" s="1">
        <v>34</v>
      </c>
      <c r="F9" s="1">
        <v>5</v>
      </c>
      <c r="G9" s="10">
        <f t="shared" si="0"/>
        <v>0.91891891891891897</v>
      </c>
      <c r="H9" s="10">
        <f t="shared" si="1"/>
        <v>4.5945945945945947</v>
      </c>
      <c r="I9" s="1">
        <v>29</v>
      </c>
      <c r="J9" s="1">
        <v>5</v>
      </c>
      <c r="K9" s="10">
        <f t="shared" si="2"/>
        <v>0.93548387096774188</v>
      </c>
      <c r="L9" s="10">
        <f t="shared" si="3"/>
        <v>4.6774193548387091</v>
      </c>
      <c r="M9" s="1" t="s">
        <v>17</v>
      </c>
      <c r="N9" s="22"/>
      <c r="O9" s="23">
        <f t="shared" si="4"/>
        <v>0</v>
      </c>
      <c r="P9" s="23">
        <f t="shared" si="5"/>
        <v>0</v>
      </c>
      <c r="Q9" s="22">
        <v>42</v>
      </c>
      <c r="R9" s="23">
        <f t="shared" si="6"/>
        <v>0.875</v>
      </c>
      <c r="S9" s="23">
        <f t="shared" si="7"/>
        <v>4.375</v>
      </c>
      <c r="U9" s="28">
        <f t="shared" si="8"/>
        <v>18.327013949433304</v>
      </c>
    </row>
    <row r="10" spans="1:49" x14ac:dyDescent="0.25">
      <c r="A10" s="1">
        <v>6</v>
      </c>
      <c r="B10" s="35" t="s">
        <v>108</v>
      </c>
      <c r="C10" s="1">
        <v>56</v>
      </c>
      <c r="D10" s="1">
        <v>4.7</v>
      </c>
      <c r="E10" s="1">
        <v>34</v>
      </c>
      <c r="F10" s="1">
        <v>5</v>
      </c>
      <c r="G10" s="10">
        <f t="shared" si="0"/>
        <v>0.91891891891891897</v>
      </c>
      <c r="H10" s="10">
        <f t="shared" si="1"/>
        <v>4.5945945945945947</v>
      </c>
      <c r="I10" s="1">
        <v>26</v>
      </c>
      <c r="J10" s="1">
        <v>5</v>
      </c>
      <c r="K10" s="10">
        <f t="shared" si="2"/>
        <v>0.83870967741935487</v>
      </c>
      <c r="L10" s="10">
        <f t="shared" si="3"/>
        <v>4.193548387096774</v>
      </c>
      <c r="M10" s="1" t="s">
        <v>17</v>
      </c>
      <c r="N10" s="22">
        <v>34</v>
      </c>
      <c r="O10" s="23">
        <f t="shared" si="4"/>
        <v>0.89473684210526316</v>
      </c>
      <c r="P10" s="23">
        <f t="shared" si="5"/>
        <v>4.4736842105263159</v>
      </c>
      <c r="Q10" s="22">
        <v>32</v>
      </c>
      <c r="R10" s="23">
        <f t="shared" si="6"/>
        <v>0.66666666666666663</v>
      </c>
      <c r="S10" s="23">
        <f t="shared" si="7"/>
        <v>3.333333333333333</v>
      </c>
      <c r="U10" s="28">
        <f t="shared" si="8"/>
        <v>17.961827192217687</v>
      </c>
    </row>
    <row r="11" spans="1:49" x14ac:dyDescent="0.25">
      <c r="A11" s="1">
        <v>7</v>
      </c>
      <c r="B11" s="35" t="s">
        <v>96</v>
      </c>
      <c r="C11" s="1">
        <v>56</v>
      </c>
      <c r="D11" s="51">
        <v>5</v>
      </c>
      <c r="E11" s="1">
        <v>35</v>
      </c>
      <c r="F11" s="1">
        <v>5</v>
      </c>
      <c r="G11" s="10">
        <f t="shared" si="0"/>
        <v>0.94594594594594594</v>
      </c>
      <c r="H11" s="10">
        <f t="shared" si="1"/>
        <v>4.7297297297297298</v>
      </c>
      <c r="I11" s="1">
        <v>24</v>
      </c>
      <c r="J11" s="1">
        <v>5</v>
      </c>
      <c r="K11" s="10">
        <f t="shared" si="2"/>
        <v>0.77419354838709675</v>
      </c>
      <c r="L11" s="10">
        <f t="shared" si="3"/>
        <v>3.870967741935484</v>
      </c>
      <c r="M11" s="1" t="s">
        <v>17</v>
      </c>
      <c r="N11" s="22"/>
      <c r="O11" s="23">
        <f t="shared" si="4"/>
        <v>0</v>
      </c>
      <c r="P11" s="23">
        <f t="shared" si="5"/>
        <v>0</v>
      </c>
      <c r="Q11" s="22">
        <v>41</v>
      </c>
      <c r="R11" s="23">
        <f t="shared" si="6"/>
        <v>0.85416666666666663</v>
      </c>
      <c r="S11" s="23">
        <f t="shared" si="7"/>
        <v>4.270833333333333</v>
      </c>
      <c r="U11" s="28">
        <f t="shared" si="8"/>
        <v>17.871530804998546</v>
      </c>
    </row>
    <row r="12" spans="1:49" x14ac:dyDescent="0.25">
      <c r="A12" s="1">
        <v>8</v>
      </c>
      <c r="B12" s="35" t="s">
        <v>58</v>
      </c>
      <c r="C12" s="1">
        <v>56</v>
      </c>
      <c r="D12" s="1">
        <v>4.7</v>
      </c>
      <c r="E12" s="1">
        <v>32</v>
      </c>
      <c r="F12" s="1">
        <v>4</v>
      </c>
      <c r="G12" s="10">
        <f t="shared" si="0"/>
        <v>0.86486486486486491</v>
      </c>
      <c r="H12" s="10">
        <f t="shared" si="1"/>
        <v>4.3243243243243246</v>
      </c>
      <c r="I12" s="1">
        <v>25</v>
      </c>
      <c r="J12" s="1">
        <v>5</v>
      </c>
      <c r="K12" s="10">
        <f t="shared" si="2"/>
        <v>0.80645161290322576</v>
      </c>
      <c r="L12" s="10">
        <f t="shared" si="3"/>
        <v>4.032258064516129</v>
      </c>
      <c r="M12" s="1" t="s">
        <v>17</v>
      </c>
      <c r="N12" s="22">
        <v>35</v>
      </c>
      <c r="O12" s="23">
        <f t="shared" si="4"/>
        <v>0.92105263157894735</v>
      </c>
      <c r="P12" s="23">
        <f t="shared" si="5"/>
        <v>4.6052631578947363</v>
      </c>
      <c r="Q12" s="22">
        <v>42</v>
      </c>
      <c r="R12" s="23">
        <f t="shared" si="6"/>
        <v>0.875</v>
      </c>
      <c r="S12" s="23">
        <f t="shared" si="7"/>
        <v>4.375</v>
      </c>
      <c r="U12" s="28">
        <f t="shared" si="8"/>
        <v>17.66184554673519</v>
      </c>
    </row>
    <row r="13" spans="1:49" s="5" customFormat="1" x14ac:dyDescent="0.25">
      <c r="A13" s="1">
        <v>9</v>
      </c>
      <c r="B13" s="35" t="s">
        <v>37</v>
      </c>
      <c r="C13" s="1">
        <v>56</v>
      </c>
      <c r="D13" s="1">
        <v>4.6500000000000004</v>
      </c>
      <c r="E13" s="1">
        <v>31</v>
      </c>
      <c r="F13" s="1">
        <v>4</v>
      </c>
      <c r="G13" s="10">
        <f t="shared" si="0"/>
        <v>0.83783783783783783</v>
      </c>
      <c r="H13" s="10">
        <f t="shared" si="1"/>
        <v>4.1891891891891895</v>
      </c>
      <c r="I13" s="1">
        <v>24</v>
      </c>
      <c r="J13" s="1">
        <v>5</v>
      </c>
      <c r="K13" s="10">
        <f t="shared" si="2"/>
        <v>0.77419354838709675</v>
      </c>
      <c r="L13" s="10">
        <f t="shared" si="3"/>
        <v>3.870967741935484</v>
      </c>
      <c r="M13" s="1" t="s">
        <v>17</v>
      </c>
      <c r="N13" s="22">
        <v>37</v>
      </c>
      <c r="O13" s="23">
        <f t="shared" si="4"/>
        <v>0.97368421052631582</v>
      </c>
      <c r="P13" s="23">
        <f t="shared" si="5"/>
        <v>4.8684210526315788</v>
      </c>
      <c r="Q13" s="22"/>
      <c r="R13" s="23">
        <f t="shared" si="6"/>
        <v>0</v>
      </c>
      <c r="S13" s="23">
        <f t="shared" si="7"/>
        <v>0</v>
      </c>
      <c r="T13" s="1"/>
      <c r="U13" s="28">
        <f t="shared" si="8"/>
        <v>17.578577983756254</v>
      </c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</row>
    <row r="14" spans="1:49" s="5" customFormat="1" x14ac:dyDescent="0.25">
      <c r="A14" s="1">
        <v>10</v>
      </c>
      <c r="B14" s="35" t="s">
        <v>116</v>
      </c>
      <c r="C14" s="1">
        <v>56</v>
      </c>
      <c r="D14" s="1">
        <v>4.8499999999999996</v>
      </c>
      <c r="E14" s="1">
        <v>35</v>
      </c>
      <c r="F14" s="1">
        <v>5</v>
      </c>
      <c r="G14" s="10">
        <f t="shared" si="0"/>
        <v>0.94594594594594594</v>
      </c>
      <c r="H14" s="10">
        <f t="shared" si="1"/>
        <v>4.7297297297297298</v>
      </c>
      <c r="I14" s="1">
        <v>22</v>
      </c>
      <c r="J14" s="1">
        <v>5</v>
      </c>
      <c r="K14" s="10">
        <f t="shared" si="2"/>
        <v>0.70967741935483875</v>
      </c>
      <c r="L14" s="10">
        <f t="shared" si="3"/>
        <v>3.5483870967741939</v>
      </c>
      <c r="M14" s="1" t="s">
        <v>17</v>
      </c>
      <c r="N14" s="22">
        <v>33</v>
      </c>
      <c r="O14" s="23">
        <f t="shared" si="4"/>
        <v>0.86842105263157898</v>
      </c>
      <c r="P14" s="23">
        <f t="shared" si="5"/>
        <v>4.3421052631578947</v>
      </c>
      <c r="Q14" s="22">
        <v>33</v>
      </c>
      <c r="R14" s="23">
        <f t="shared" si="6"/>
        <v>0.6875</v>
      </c>
      <c r="S14" s="23">
        <f t="shared" si="7"/>
        <v>3.4375</v>
      </c>
      <c r="T14" s="1"/>
      <c r="U14" s="28">
        <f t="shared" si="8"/>
        <v>17.470222089661817</v>
      </c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</row>
    <row r="15" spans="1:49" x14ac:dyDescent="0.25">
      <c r="A15" s="1">
        <v>11</v>
      </c>
      <c r="B15" s="35" t="s">
        <v>57</v>
      </c>
      <c r="C15" s="1">
        <v>56</v>
      </c>
      <c r="D15" s="1">
        <v>4.75</v>
      </c>
      <c r="E15" s="1">
        <v>28</v>
      </c>
      <c r="F15" s="1">
        <v>4</v>
      </c>
      <c r="G15" s="10">
        <f t="shared" si="0"/>
        <v>0.7567567567567568</v>
      </c>
      <c r="H15" s="10">
        <f t="shared" si="1"/>
        <v>3.7837837837837842</v>
      </c>
      <c r="I15" s="1">
        <v>26</v>
      </c>
      <c r="J15" s="1">
        <v>5</v>
      </c>
      <c r="K15" s="10">
        <f t="shared" si="2"/>
        <v>0.83870967741935487</v>
      </c>
      <c r="L15" s="10">
        <f t="shared" si="3"/>
        <v>4.193548387096774</v>
      </c>
      <c r="M15" s="1" t="s">
        <v>17</v>
      </c>
      <c r="N15" s="22">
        <v>36</v>
      </c>
      <c r="O15" s="23">
        <f t="shared" si="4"/>
        <v>0.94736842105263153</v>
      </c>
      <c r="P15" s="23">
        <f t="shared" si="5"/>
        <v>4.7368421052631575</v>
      </c>
      <c r="Q15" s="22">
        <v>36</v>
      </c>
      <c r="R15" s="23">
        <f t="shared" si="6"/>
        <v>0.75</v>
      </c>
      <c r="S15" s="23">
        <f t="shared" si="7"/>
        <v>3.75</v>
      </c>
      <c r="U15" s="28">
        <f t="shared" si="8"/>
        <v>17.464174276143716</v>
      </c>
    </row>
    <row r="16" spans="1:49" x14ac:dyDescent="0.25">
      <c r="A16" s="1">
        <v>12</v>
      </c>
      <c r="B16" s="35" t="s">
        <v>171</v>
      </c>
      <c r="C16" s="1">
        <v>56</v>
      </c>
      <c r="D16" s="1">
        <v>4.5999999999999996</v>
      </c>
      <c r="E16" s="1">
        <v>34</v>
      </c>
      <c r="F16" s="1">
        <v>5</v>
      </c>
      <c r="G16" s="10">
        <f t="shared" si="0"/>
        <v>0.91891891891891897</v>
      </c>
      <c r="H16" s="10">
        <f t="shared" si="1"/>
        <v>4.5945945945945947</v>
      </c>
      <c r="I16" s="1">
        <v>21</v>
      </c>
      <c r="J16" s="1">
        <v>4</v>
      </c>
      <c r="K16" s="10">
        <f t="shared" si="2"/>
        <v>0.67741935483870963</v>
      </c>
      <c r="L16" s="10">
        <f t="shared" si="3"/>
        <v>3.387096774193548</v>
      </c>
      <c r="M16" s="1" t="s">
        <v>17</v>
      </c>
      <c r="N16" s="22"/>
      <c r="O16" s="23">
        <f t="shared" si="4"/>
        <v>0</v>
      </c>
      <c r="P16" s="23">
        <f t="shared" si="5"/>
        <v>0</v>
      </c>
      <c r="Q16" s="22">
        <v>45</v>
      </c>
      <c r="R16" s="23">
        <f t="shared" si="6"/>
        <v>0.9375</v>
      </c>
      <c r="S16" s="23">
        <f t="shared" si="7"/>
        <v>4.6875</v>
      </c>
      <c r="U16" s="28">
        <f t="shared" si="8"/>
        <v>17.269191368788142</v>
      </c>
    </row>
    <row r="17" spans="1:49" x14ac:dyDescent="0.25">
      <c r="A17" s="1">
        <v>13</v>
      </c>
      <c r="B17" s="35" t="s">
        <v>148</v>
      </c>
      <c r="C17" s="1">
        <v>56</v>
      </c>
      <c r="D17" s="1">
        <v>4.9000000000000004</v>
      </c>
      <c r="E17" s="1">
        <v>29</v>
      </c>
      <c r="F17" s="1">
        <v>4</v>
      </c>
      <c r="G17" s="10">
        <f t="shared" si="0"/>
        <v>0.78378378378378377</v>
      </c>
      <c r="H17" s="10">
        <f t="shared" si="1"/>
        <v>3.9189189189189189</v>
      </c>
      <c r="I17" s="1">
        <v>23</v>
      </c>
      <c r="J17" s="1">
        <v>5</v>
      </c>
      <c r="K17" s="10">
        <f t="shared" si="2"/>
        <v>0.74193548387096775</v>
      </c>
      <c r="L17" s="10">
        <f t="shared" si="3"/>
        <v>3.709677419354839</v>
      </c>
      <c r="M17" s="1" t="s">
        <v>17</v>
      </c>
      <c r="N17" s="22">
        <v>35</v>
      </c>
      <c r="O17" s="23">
        <f t="shared" si="4"/>
        <v>0.92105263157894735</v>
      </c>
      <c r="P17" s="23">
        <f t="shared" si="5"/>
        <v>4.6052631578947363</v>
      </c>
      <c r="Q17" s="22">
        <v>39</v>
      </c>
      <c r="R17" s="23">
        <f t="shared" si="6"/>
        <v>0.8125</v>
      </c>
      <c r="S17" s="23">
        <f t="shared" si="7"/>
        <v>4.0625</v>
      </c>
      <c r="T17" s="1">
        <v>1</v>
      </c>
      <c r="U17" s="28">
        <f t="shared" si="8"/>
        <v>18.133859496168494</v>
      </c>
    </row>
    <row r="18" spans="1:49" x14ac:dyDescent="0.25">
      <c r="A18" s="1">
        <v>14</v>
      </c>
      <c r="B18" s="35" t="s">
        <v>135</v>
      </c>
      <c r="C18" s="1">
        <v>56</v>
      </c>
      <c r="D18" s="1">
        <v>4.9000000000000004</v>
      </c>
      <c r="E18" s="1">
        <v>31</v>
      </c>
      <c r="F18" s="1">
        <v>4</v>
      </c>
      <c r="G18" s="10">
        <f t="shared" ref="G18" si="9">E18/37</f>
        <v>0.83783783783783783</v>
      </c>
      <c r="H18" s="10">
        <f t="shared" ref="H18" si="10">G18*5</f>
        <v>4.1891891891891895</v>
      </c>
      <c r="I18" s="1">
        <v>22</v>
      </c>
      <c r="J18" s="1">
        <v>5</v>
      </c>
      <c r="K18" s="10">
        <f t="shared" ref="K18" si="11">I18/31</f>
        <v>0.70967741935483875</v>
      </c>
      <c r="L18" s="10">
        <f t="shared" ref="L18" si="12">K18*5</f>
        <v>3.5483870967741939</v>
      </c>
      <c r="M18" s="1" t="s">
        <v>17</v>
      </c>
      <c r="N18" s="22"/>
      <c r="O18" s="23">
        <f t="shared" ref="O18" si="13">N18/38</f>
        <v>0</v>
      </c>
      <c r="P18" s="23">
        <f t="shared" ref="P18" si="14">O18*5</f>
        <v>0</v>
      </c>
      <c r="Q18" s="22">
        <v>40</v>
      </c>
      <c r="R18" s="23">
        <f t="shared" ref="R18" si="15">Q18/48</f>
        <v>0.83333333333333337</v>
      </c>
      <c r="S18" s="23">
        <f t="shared" ref="S18" si="16">R18*5</f>
        <v>4.166666666666667</v>
      </c>
      <c r="U18" s="28">
        <f t="shared" ref="U18" si="17">D18+H18+L18+MAX(P18,S18)+T18</f>
        <v>16.804242952630052</v>
      </c>
    </row>
    <row r="19" spans="1:49" x14ac:dyDescent="0.25">
      <c r="A19" s="1">
        <v>15</v>
      </c>
      <c r="B19" s="35" t="s">
        <v>142</v>
      </c>
      <c r="C19" s="1">
        <v>56</v>
      </c>
      <c r="D19" s="1">
        <v>4.5</v>
      </c>
      <c r="E19" s="1">
        <v>33</v>
      </c>
      <c r="F19" s="1">
        <v>5</v>
      </c>
      <c r="G19" s="10">
        <f t="shared" si="0"/>
        <v>0.89189189189189189</v>
      </c>
      <c r="H19" s="10">
        <f t="shared" si="1"/>
        <v>4.4594594594594597</v>
      </c>
      <c r="I19" s="1">
        <v>21</v>
      </c>
      <c r="J19" s="1">
        <v>4</v>
      </c>
      <c r="K19" s="10">
        <f t="shared" si="2"/>
        <v>0.67741935483870963</v>
      </c>
      <c r="L19" s="10">
        <f t="shared" si="3"/>
        <v>3.387096774193548</v>
      </c>
      <c r="M19" s="1" t="s">
        <v>17</v>
      </c>
      <c r="N19" s="22">
        <v>32</v>
      </c>
      <c r="O19" s="23">
        <f t="shared" si="4"/>
        <v>0.84210526315789469</v>
      </c>
      <c r="P19" s="23">
        <f t="shared" si="5"/>
        <v>4.2105263157894735</v>
      </c>
      <c r="Q19" s="22">
        <v>36</v>
      </c>
      <c r="R19" s="23">
        <f t="shared" si="6"/>
        <v>0.75</v>
      </c>
      <c r="S19" s="23">
        <f t="shared" si="7"/>
        <v>3.75</v>
      </c>
      <c r="U19" s="28">
        <f t="shared" si="8"/>
        <v>16.55708254944248</v>
      </c>
    </row>
    <row r="20" spans="1:49" x14ac:dyDescent="0.25">
      <c r="A20" s="1">
        <v>16</v>
      </c>
      <c r="B20" s="36" t="s">
        <v>144</v>
      </c>
      <c r="C20" s="1">
        <v>56</v>
      </c>
      <c r="D20" s="1">
        <v>4.5999999999999996</v>
      </c>
      <c r="E20" s="1">
        <v>33</v>
      </c>
      <c r="F20" s="1">
        <v>4</v>
      </c>
      <c r="G20" s="10">
        <f t="shared" si="0"/>
        <v>0.89189189189189189</v>
      </c>
      <c r="H20" s="10">
        <f t="shared" si="1"/>
        <v>4.4594594594594597</v>
      </c>
      <c r="I20" s="1">
        <v>22</v>
      </c>
      <c r="J20" s="1">
        <v>5</v>
      </c>
      <c r="K20" s="10">
        <f t="shared" si="2"/>
        <v>0.70967741935483875</v>
      </c>
      <c r="L20" s="10">
        <f t="shared" si="3"/>
        <v>3.5483870967741939</v>
      </c>
      <c r="M20" s="1" t="s">
        <v>17</v>
      </c>
      <c r="N20" s="22">
        <v>29</v>
      </c>
      <c r="O20" s="23">
        <f t="shared" si="4"/>
        <v>0.76315789473684215</v>
      </c>
      <c r="P20" s="23">
        <f t="shared" si="5"/>
        <v>3.8157894736842106</v>
      </c>
      <c r="Q20" s="22">
        <v>34</v>
      </c>
      <c r="R20" s="23">
        <f t="shared" si="6"/>
        <v>0.70833333333333337</v>
      </c>
      <c r="S20" s="23">
        <f t="shared" si="7"/>
        <v>3.541666666666667</v>
      </c>
      <c r="U20" s="28">
        <f t="shared" si="8"/>
        <v>16.423636029917866</v>
      </c>
    </row>
    <row r="21" spans="1:49" x14ac:dyDescent="0.25">
      <c r="A21" s="1">
        <v>17</v>
      </c>
      <c r="B21" s="35" t="s">
        <v>68</v>
      </c>
      <c r="C21" s="1">
        <v>56</v>
      </c>
      <c r="D21" s="1">
        <v>4.5999999999999996</v>
      </c>
      <c r="E21" s="1">
        <v>33</v>
      </c>
      <c r="F21" s="1">
        <v>4</v>
      </c>
      <c r="G21" s="10">
        <f t="shared" si="0"/>
        <v>0.89189189189189189</v>
      </c>
      <c r="H21" s="10">
        <f t="shared" si="1"/>
        <v>4.4594594594594597</v>
      </c>
      <c r="I21" s="1">
        <v>19</v>
      </c>
      <c r="J21" s="1">
        <v>4</v>
      </c>
      <c r="K21" s="10">
        <f t="shared" si="2"/>
        <v>0.61290322580645162</v>
      </c>
      <c r="L21" s="10">
        <f t="shared" si="3"/>
        <v>3.064516129032258</v>
      </c>
      <c r="M21" s="1" t="s">
        <v>17</v>
      </c>
      <c r="N21" s="22"/>
      <c r="O21" s="23">
        <f t="shared" si="4"/>
        <v>0</v>
      </c>
      <c r="P21" s="23">
        <f t="shared" si="5"/>
        <v>0</v>
      </c>
      <c r="Q21" s="22">
        <v>41</v>
      </c>
      <c r="R21" s="23">
        <f t="shared" si="6"/>
        <v>0.85416666666666663</v>
      </c>
      <c r="S21" s="23">
        <f t="shared" si="7"/>
        <v>4.270833333333333</v>
      </c>
      <c r="T21" s="4"/>
      <c r="U21" s="28">
        <f t="shared" si="8"/>
        <v>16.394808921825049</v>
      </c>
    </row>
    <row r="22" spans="1:49" x14ac:dyDescent="0.25">
      <c r="A22" s="1">
        <v>18</v>
      </c>
      <c r="B22" s="35" t="s">
        <v>95</v>
      </c>
      <c r="C22" s="1">
        <v>56</v>
      </c>
      <c r="D22" s="1">
        <v>4.4000000000000004</v>
      </c>
      <c r="E22" s="1">
        <v>30</v>
      </c>
      <c r="F22" s="1">
        <v>4</v>
      </c>
      <c r="G22" s="10">
        <f t="shared" si="0"/>
        <v>0.81081081081081086</v>
      </c>
      <c r="H22" s="10">
        <f t="shared" si="1"/>
        <v>4.0540540540540544</v>
      </c>
      <c r="I22" s="1">
        <v>21</v>
      </c>
      <c r="J22" s="1">
        <v>4</v>
      </c>
      <c r="K22" s="10">
        <f t="shared" si="2"/>
        <v>0.67741935483870963</v>
      </c>
      <c r="L22" s="10">
        <f t="shared" si="3"/>
        <v>3.387096774193548</v>
      </c>
      <c r="M22" s="1" t="s">
        <v>17</v>
      </c>
      <c r="N22" s="22">
        <v>34</v>
      </c>
      <c r="O22" s="23">
        <f t="shared" si="4"/>
        <v>0.89473684210526316</v>
      </c>
      <c r="P22" s="23">
        <f t="shared" si="5"/>
        <v>4.4736842105263159</v>
      </c>
      <c r="Q22" s="22">
        <v>37</v>
      </c>
      <c r="R22" s="23">
        <f t="shared" si="6"/>
        <v>0.77083333333333337</v>
      </c>
      <c r="S22" s="23">
        <f t="shared" si="7"/>
        <v>3.854166666666667</v>
      </c>
      <c r="U22" s="28">
        <f t="shared" si="8"/>
        <v>16.314835038773918</v>
      </c>
    </row>
    <row r="23" spans="1:49" x14ac:dyDescent="0.25">
      <c r="A23" s="1">
        <v>19</v>
      </c>
      <c r="B23" s="35" t="s">
        <v>127</v>
      </c>
      <c r="C23" s="1">
        <v>56</v>
      </c>
      <c r="D23" s="1">
        <v>4.45</v>
      </c>
      <c r="E23" s="1">
        <v>29</v>
      </c>
      <c r="F23" s="1">
        <v>4</v>
      </c>
      <c r="G23" s="10">
        <f t="shared" si="0"/>
        <v>0.78378378378378377</v>
      </c>
      <c r="H23" s="10">
        <f t="shared" si="1"/>
        <v>3.9189189189189189</v>
      </c>
      <c r="I23" s="1">
        <v>19</v>
      </c>
      <c r="J23" s="1">
        <v>4</v>
      </c>
      <c r="K23" s="10">
        <f t="shared" si="2"/>
        <v>0.61290322580645162</v>
      </c>
      <c r="L23" s="10">
        <f t="shared" si="3"/>
        <v>3.064516129032258</v>
      </c>
      <c r="M23" s="1" t="s">
        <v>17</v>
      </c>
      <c r="N23" s="22">
        <v>28</v>
      </c>
      <c r="O23" s="23">
        <f t="shared" si="4"/>
        <v>0.73684210526315785</v>
      </c>
      <c r="P23" s="23">
        <f t="shared" si="5"/>
        <v>3.6842105263157894</v>
      </c>
      <c r="Q23" s="22">
        <v>31</v>
      </c>
      <c r="R23" s="23">
        <f t="shared" si="6"/>
        <v>0.64583333333333337</v>
      </c>
      <c r="S23" s="23">
        <f t="shared" si="7"/>
        <v>3.229166666666667</v>
      </c>
      <c r="U23" s="28">
        <f t="shared" si="8"/>
        <v>15.117645574266966</v>
      </c>
    </row>
    <row r="24" spans="1:49" x14ac:dyDescent="0.25">
      <c r="A24" s="1">
        <v>20</v>
      </c>
      <c r="B24" s="35" t="s">
        <v>56</v>
      </c>
      <c r="C24" s="1">
        <v>56</v>
      </c>
      <c r="D24" s="1">
        <v>4</v>
      </c>
      <c r="E24" s="1">
        <v>31</v>
      </c>
      <c r="F24" s="1">
        <v>4</v>
      </c>
      <c r="G24" s="10">
        <f t="shared" si="0"/>
        <v>0.83783783783783783</v>
      </c>
      <c r="H24" s="10">
        <f t="shared" si="1"/>
        <v>4.1891891891891895</v>
      </c>
      <c r="I24" s="1">
        <v>18</v>
      </c>
      <c r="J24" s="1">
        <v>4</v>
      </c>
      <c r="K24" s="10">
        <f t="shared" si="2"/>
        <v>0.58064516129032262</v>
      </c>
      <c r="L24" s="10">
        <f t="shared" si="3"/>
        <v>2.903225806451613</v>
      </c>
      <c r="M24" s="1" t="s">
        <v>17</v>
      </c>
      <c r="N24" s="22"/>
      <c r="O24" s="23">
        <f t="shared" si="4"/>
        <v>0</v>
      </c>
      <c r="P24" s="23">
        <f t="shared" si="5"/>
        <v>0</v>
      </c>
      <c r="Q24" s="22">
        <v>38</v>
      </c>
      <c r="R24" s="23">
        <f t="shared" si="6"/>
        <v>0.79166666666666663</v>
      </c>
      <c r="S24" s="23">
        <f t="shared" si="7"/>
        <v>3.958333333333333</v>
      </c>
      <c r="U24" s="28">
        <f t="shared" si="8"/>
        <v>15.050748328974134</v>
      </c>
    </row>
    <row r="25" spans="1:49" x14ac:dyDescent="0.25">
      <c r="A25" s="1">
        <v>21</v>
      </c>
      <c r="B25" s="35" t="s">
        <v>61</v>
      </c>
      <c r="C25" s="1">
        <v>56</v>
      </c>
      <c r="D25" s="7">
        <v>3.65</v>
      </c>
      <c r="E25" s="1">
        <v>22</v>
      </c>
      <c r="F25" s="1">
        <v>3</v>
      </c>
      <c r="G25" s="10">
        <f t="shared" ref="G25" si="18">E25/37</f>
        <v>0.59459459459459463</v>
      </c>
      <c r="H25" s="10">
        <f t="shared" ref="H25" si="19">G25*5</f>
        <v>2.9729729729729732</v>
      </c>
      <c r="I25" s="1">
        <v>14</v>
      </c>
      <c r="J25" s="1">
        <v>3</v>
      </c>
      <c r="K25" s="10">
        <f t="shared" ref="K25" si="20">I25/31</f>
        <v>0.45161290322580644</v>
      </c>
      <c r="L25" s="10">
        <f t="shared" ref="L25" si="21">K25*5</f>
        <v>2.258064516129032</v>
      </c>
      <c r="M25" s="1" t="s">
        <v>17</v>
      </c>
      <c r="N25" s="24">
        <v>24</v>
      </c>
      <c r="O25" s="23">
        <f t="shared" ref="O25" si="22">N25/38</f>
        <v>0.63157894736842102</v>
      </c>
      <c r="P25" s="23">
        <f t="shared" ref="P25" si="23">O25*5</f>
        <v>3.1578947368421053</v>
      </c>
      <c r="Q25" s="22">
        <v>28</v>
      </c>
      <c r="R25" s="23">
        <f t="shared" ref="R25" si="24">Q25/48</f>
        <v>0.58333333333333337</v>
      </c>
      <c r="S25" s="23">
        <f t="shared" ref="S25" si="25">R25*5</f>
        <v>2.916666666666667</v>
      </c>
      <c r="T25" s="1">
        <v>0.5</v>
      </c>
      <c r="U25" s="28">
        <f t="shared" ref="U25" si="26">D25+H25+L25+MAX(P25,S25)+T25</f>
        <v>12.538932225944112</v>
      </c>
    </row>
    <row r="26" spans="1:49" s="57" customFormat="1" ht="29.45" customHeight="1" x14ac:dyDescent="0.4">
      <c r="A26" s="79" t="s">
        <v>189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</row>
    <row r="27" spans="1:49" x14ac:dyDescent="0.25">
      <c r="A27" s="1">
        <v>22</v>
      </c>
      <c r="B27" s="35" t="s">
        <v>122</v>
      </c>
      <c r="C27" s="1">
        <v>6</v>
      </c>
      <c r="D27" s="1">
        <v>4.7</v>
      </c>
      <c r="E27" s="1">
        <v>29</v>
      </c>
      <c r="F27" s="1">
        <v>3</v>
      </c>
      <c r="G27" s="10">
        <f>E27/37</f>
        <v>0.78378378378378377</v>
      </c>
      <c r="H27" s="10">
        <f>G27*5</f>
        <v>3.9189189189189189</v>
      </c>
      <c r="I27" s="1">
        <v>23</v>
      </c>
      <c r="J27" s="1">
        <v>5</v>
      </c>
      <c r="K27" s="10">
        <f>I27/31</f>
        <v>0.74193548387096775</v>
      </c>
      <c r="L27" s="10">
        <f>K27*5</f>
        <v>3.709677419354839</v>
      </c>
      <c r="M27" s="1" t="s">
        <v>17</v>
      </c>
      <c r="N27" s="22">
        <v>36</v>
      </c>
      <c r="O27" s="23">
        <f>N27/38</f>
        <v>0.94736842105263153</v>
      </c>
      <c r="P27" s="23">
        <f>O27*5</f>
        <v>4.7368421052631575</v>
      </c>
      <c r="Q27" s="22">
        <v>35</v>
      </c>
      <c r="R27" s="23">
        <f>Q27/48</f>
        <v>0.72916666666666663</v>
      </c>
      <c r="S27" s="23">
        <f>R27*5</f>
        <v>3.645833333333333</v>
      </c>
      <c r="U27" s="28">
        <f>D27+H27+L27+MAX(P27,S27)+T27</f>
        <v>17.065438443536916</v>
      </c>
    </row>
    <row r="28" spans="1:49" x14ac:dyDescent="0.25">
      <c r="A28" s="1">
        <v>23</v>
      </c>
      <c r="B28" s="35" t="s">
        <v>88</v>
      </c>
      <c r="C28" s="1">
        <v>56</v>
      </c>
      <c r="D28" s="1">
        <v>4.25</v>
      </c>
      <c r="E28" s="1">
        <v>27</v>
      </c>
      <c r="F28" s="1">
        <v>4</v>
      </c>
      <c r="G28" s="10">
        <f t="shared" si="0"/>
        <v>0.72972972972972971</v>
      </c>
      <c r="H28" s="10">
        <f t="shared" si="1"/>
        <v>3.6486486486486487</v>
      </c>
      <c r="I28" s="1">
        <v>17</v>
      </c>
      <c r="J28" s="1">
        <v>4</v>
      </c>
      <c r="K28" s="10">
        <f t="shared" si="2"/>
        <v>0.54838709677419351</v>
      </c>
      <c r="L28" s="10">
        <f t="shared" si="3"/>
        <v>2.7419354838709675</v>
      </c>
      <c r="M28" s="1" t="s">
        <v>17</v>
      </c>
      <c r="N28" s="22">
        <v>32</v>
      </c>
      <c r="O28" s="23">
        <f t="shared" si="4"/>
        <v>0.84210526315789469</v>
      </c>
      <c r="P28" s="23">
        <f t="shared" si="5"/>
        <v>4.2105263157894735</v>
      </c>
      <c r="Q28" s="22">
        <v>34</v>
      </c>
      <c r="R28" s="23">
        <f t="shared" si="6"/>
        <v>0.70833333333333337</v>
      </c>
      <c r="S28" s="23">
        <f t="shared" si="7"/>
        <v>3.541666666666667</v>
      </c>
      <c r="U28" s="28">
        <f t="shared" si="8"/>
        <v>14.85111044830909</v>
      </c>
    </row>
    <row r="29" spans="1:49" x14ac:dyDescent="0.25">
      <c r="A29" s="1">
        <v>24</v>
      </c>
      <c r="B29" s="36" t="s">
        <v>64</v>
      </c>
      <c r="C29" s="1">
        <v>40</v>
      </c>
      <c r="D29" s="1">
        <v>4.5</v>
      </c>
      <c r="E29" s="1">
        <v>24</v>
      </c>
      <c r="F29" s="1">
        <v>3</v>
      </c>
      <c r="G29" s="10">
        <f t="shared" si="0"/>
        <v>0.64864864864864868</v>
      </c>
      <c r="H29" s="10">
        <f t="shared" si="1"/>
        <v>3.2432432432432434</v>
      </c>
      <c r="I29" s="1">
        <v>17</v>
      </c>
      <c r="J29" s="1">
        <v>4</v>
      </c>
      <c r="K29" s="10">
        <f t="shared" si="2"/>
        <v>0.54838709677419351</v>
      </c>
      <c r="L29" s="10">
        <f t="shared" si="3"/>
        <v>2.7419354838709675</v>
      </c>
      <c r="M29" s="1" t="s">
        <v>17</v>
      </c>
      <c r="N29" s="1">
        <v>30</v>
      </c>
      <c r="O29" s="10">
        <f t="shared" si="4"/>
        <v>0.78947368421052633</v>
      </c>
      <c r="P29" s="10">
        <f t="shared" si="5"/>
        <v>3.9473684210526319</v>
      </c>
      <c r="Q29" s="1">
        <v>34</v>
      </c>
      <c r="R29" s="10">
        <f t="shared" si="6"/>
        <v>0.70833333333333337</v>
      </c>
      <c r="S29" s="10">
        <f t="shared" si="7"/>
        <v>3.541666666666667</v>
      </c>
      <c r="U29" s="28">
        <f t="shared" si="8"/>
        <v>14.432547148166844</v>
      </c>
    </row>
    <row r="30" spans="1:49" x14ac:dyDescent="0.25">
      <c r="A30" s="1">
        <v>25</v>
      </c>
      <c r="B30" s="35" t="s">
        <v>107</v>
      </c>
      <c r="C30" s="1">
        <v>56</v>
      </c>
      <c r="D30" s="1">
        <v>4.3499999999999996</v>
      </c>
      <c r="E30" s="1">
        <v>30</v>
      </c>
      <c r="F30" s="1">
        <v>4</v>
      </c>
      <c r="G30" s="10">
        <f>E30/37</f>
        <v>0.81081081081081086</v>
      </c>
      <c r="H30" s="10">
        <f>G30*5</f>
        <v>4.0540540540540544</v>
      </c>
      <c r="I30" s="1">
        <v>17</v>
      </c>
      <c r="J30" s="1">
        <v>4</v>
      </c>
      <c r="K30" s="10">
        <f>I30/31</f>
        <v>0.54838709677419351</v>
      </c>
      <c r="L30" s="10">
        <f>K30*5</f>
        <v>2.7419354838709675</v>
      </c>
      <c r="M30" s="1" t="s">
        <v>17</v>
      </c>
      <c r="N30" s="22">
        <v>11</v>
      </c>
      <c r="O30" s="23">
        <f>N30/38</f>
        <v>0.28947368421052633</v>
      </c>
      <c r="P30" s="23">
        <f>O30*5</f>
        <v>1.4473684210526316</v>
      </c>
      <c r="Q30" s="22">
        <v>25</v>
      </c>
      <c r="R30" s="23">
        <f>Q30/48</f>
        <v>0.52083333333333337</v>
      </c>
      <c r="S30" s="23">
        <f>R30*5</f>
        <v>2.604166666666667</v>
      </c>
      <c r="T30" s="1">
        <v>0.5</v>
      </c>
      <c r="U30" s="28">
        <f>D30+H30+L30+MAX(P30,S30)+T30</f>
        <v>14.25015620459169</v>
      </c>
    </row>
    <row r="31" spans="1:49" x14ac:dyDescent="0.25">
      <c r="A31" s="1">
        <v>26</v>
      </c>
      <c r="B31" s="36" t="s">
        <v>73</v>
      </c>
      <c r="C31" s="1">
        <v>56</v>
      </c>
      <c r="D31" s="1">
        <v>4.26</v>
      </c>
      <c r="E31" s="1">
        <v>26</v>
      </c>
      <c r="F31" s="1">
        <v>3</v>
      </c>
      <c r="G31" s="10">
        <f t="shared" si="0"/>
        <v>0.70270270270270274</v>
      </c>
      <c r="H31" s="10">
        <f t="shared" si="1"/>
        <v>3.5135135135135136</v>
      </c>
      <c r="I31" s="1">
        <v>18</v>
      </c>
      <c r="J31" s="1">
        <v>4</v>
      </c>
      <c r="K31" s="10">
        <f t="shared" si="2"/>
        <v>0.58064516129032262</v>
      </c>
      <c r="L31" s="10">
        <f t="shared" si="3"/>
        <v>2.903225806451613</v>
      </c>
      <c r="M31" s="1" t="s">
        <v>17</v>
      </c>
      <c r="N31" s="1"/>
      <c r="O31" s="10">
        <f t="shared" si="4"/>
        <v>0</v>
      </c>
      <c r="P31" s="10">
        <f t="shared" si="5"/>
        <v>0</v>
      </c>
      <c r="Q31" s="1">
        <v>32</v>
      </c>
      <c r="R31" s="10">
        <f t="shared" si="6"/>
        <v>0.66666666666666663</v>
      </c>
      <c r="S31" s="10">
        <f t="shared" si="7"/>
        <v>3.333333333333333</v>
      </c>
      <c r="U31" s="28">
        <f t="shared" si="8"/>
        <v>14.010072653298458</v>
      </c>
    </row>
    <row r="32" spans="1:49" x14ac:dyDescent="0.25">
      <c r="A32" s="1">
        <v>27</v>
      </c>
      <c r="B32" s="35" t="s">
        <v>152</v>
      </c>
      <c r="C32" s="1">
        <v>56</v>
      </c>
      <c r="D32" s="1">
        <v>4.18</v>
      </c>
      <c r="E32" s="1">
        <v>29</v>
      </c>
      <c r="F32" s="1">
        <v>3</v>
      </c>
      <c r="G32" s="10">
        <f t="shared" si="0"/>
        <v>0.78378378378378377</v>
      </c>
      <c r="H32" s="10">
        <f t="shared" si="1"/>
        <v>3.9189189189189189</v>
      </c>
      <c r="I32" s="1">
        <v>17</v>
      </c>
      <c r="J32" s="1">
        <v>4</v>
      </c>
      <c r="K32" s="10">
        <f t="shared" si="2"/>
        <v>0.54838709677419351</v>
      </c>
      <c r="L32" s="10">
        <f t="shared" si="3"/>
        <v>2.7419354838709675</v>
      </c>
      <c r="M32" s="1" t="s">
        <v>17</v>
      </c>
      <c r="N32" s="22">
        <v>24</v>
      </c>
      <c r="O32" s="23">
        <f t="shared" si="4"/>
        <v>0.63157894736842102</v>
      </c>
      <c r="P32" s="23">
        <f t="shared" si="5"/>
        <v>3.1578947368421053</v>
      </c>
      <c r="Q32" s="22">
        <v>26</v>
      </c>
      <c r="R32" s="23">
        <f t="shared" si="6"/>
        <v>0.54166666666666663</v>
      </c>
      <c r="S32" s="23">
        <f t="shared" si="7"/>
        <v>2.708333333333333</v>
      </c>
      <c r="U32" s="28">
        <f t="shared" si="8"/>
        <v>13.998749139631993</v>
      </c>
    </row>
    <row r="33" spans="1:21" x14ac:dyDescent="0.25">
      <c r="A33" s="1">
        <v>28</v>
      </c>
      <c r="B33" s="35" t="s">
        <v>134</v>
      </c>
      <c r="C33" s="1">
        <v>56</v>
      </c>
      <c r="D33" s="1">
        <v>4.45</v>
      </c>
      <c r="E33" s="1">
        <v>24</v>
      </c>
      <c r="F33" s="1">
        <v>3</v>
      </c>
      <c r="G33" s="10">
        <f t="shared" si="0"/>
        <v>0.64864864864864868</v>
      </c>
      <c r="H33" s="10">
        <f t="shared" si="1"/>
        <v>3.2432432432432434</v>
      </c>
      <c r="I33" s="1">
        <v>15</v>
      </c>
      <c r="J33" s="1">
        <v>4</v>
      </c>
      <c r="K33" s="10">
        <f t="shared" si="2"/>
        <v>0.4838709677419355</v>
      </c>
      <c r="L33" s="10">
        <f t="shared" si="3"/>
        <v>2.4193548387096775</v>
      </c>
      <c r="M33" s="1" t="s">
        <v>17</v>
      </c>
      <c r="N33" s="1">
        <v>25</v>
      </c>
      <c r="O33" s="10">
        <f t="shared" si="4"/>
        <v>0.65789473684210531</v>
      </c>
      <c r="P33" s="10">
        <f t="shared" si="5"/>
        <v>3.2894736842105265</v>
      </c>
      <c r="Q33" s="1">
        <v>30</v>
      </c>
      <c r="R33" s="10">
        <f t="shared" si="6"/>
        <v>0.625</v>
      </c>
      <c r="S33" s="10">
        <f t="shared" si="7"/>
        <v>3.125</v>
      </c>
      <c r="T33" s="1">
        <v>0.5</v>
      </c>
      <c r="U33" s="28">
        <f t="shared" si="8"/>
        <v>13.902071766163449</v>
      </c>
    </row>
    <row r="34" spans="1:21" x14ac:dyDescent="0.25">
      <c r="A34" s="1">
        <v>29</v>
      </c>
      <c r="B34" s="35" t="s">
        <v>177</v>
      </c>
      <c r="C34" s="1">
        <v>6</v>
      </c>
      <c r="D34" s="1">
        <v>4.2</v>
      </c>
      <c r="E34" s="1">
        <v>26</v>
      </c>
      <c r="F34" s="1">
        <v>3</v>
      </c>
      <c r="G34" s="10">
        <f t="shared" si="0"/>
        <v>0.70270270270270274</v>
      </c>
      <c r="H34" s="10">
        <f t="shared" si="1"/>
        <v>3.5135135135135136</v>
      </c>
      <c r="I34" s="1">
        <v>18</v>
      </c>
      <c r="J34" s="1">
        <v>4</v>
      </c>
      <c r="K34" s="10">
        <f t="shared" si="2"/>
        <v>0.58064516129032262</v>
      </c>
      <c r="L34" s="10">
        <f t="shared" si="3"/>
        <v>2.903225806451613</v>
      </c>
      <c r="M34" s="1" t="s">
        <v>17</v>
      </c>
      <c r="N34" s="22"/>
      <c r="O34" s="23">
        <f t="shared" si="4"/>
        <v>0</v>
      </c>
      <c r="P34" s="23">
        <f t="shared" si="5"/>
        <v>0</v>
      </c>
      <c r="Q34" s="22">
        <v>26</v>
      </c>
      <c r="R34" s="23">
        <f t="shared" si="6"/>
        <v>0.54166666666666663</v>
      </c>
      <c r="S34" s="23">
        <f t="shared" si="7"/>
        <v>2.708333333333333</v>
      </c>
      <c r="U34" s="28">
        <f t="shared" si="8"/>
        <v>13.325072653298459</v>
      </c>
    </row>
    <row r="35" spans="1:21" x14ac:dyDescent="0.25">
      <c r="A35" s="1">
        <v>30</v>
      </c>
      <c r="B35" s="35" t="s">
        <v>151</v>
      </c>
      <c r="C35" s="1">
        <v>56</v>
      </c>
      <c r="D35" s="1">
        <v>3.68</v>
      </c>
      <c r="E35" s="1">
        <v>19</v>
      </c>
      <c r="F35" s="1">
        <v>3</v>
      </c>
      <c r="G35" s="10">
        <f t="shared" si="0"/>
        <v>0.51351351351351349</v>
      </c>
      <c r="H35" s="10">
        <f t="shared" si="1"/>
        <v>2.5675675675675675</v>
      </c>
      <c r="I35" s="1">
        <v>12</v>
      </c>
      <c r="J35" s="1">
        <v>3</v>
      </c>
      <c r="K35" s="10">
        <f t="shared" si="2"/>
        <v>0.38709677419354838</v>
      </c>
      <c r="L35" s="10">
        <f t="shared" si="3"/>
        <v>1.935483870967742</v>
      </c>
      <c r="M35" s="1" t="s">
        <v>17</v>
      </c>
      <c r="N35" s="22"/>
      <c r="O35" s="23">
        <f t="shared" si="4"/>
        <v>0</v>
      </c>
      <c r="P35" s="23">
        <f t="shared" si="5"/>
        <v>0</v>
      </c>
      <c r="Q35" s="22">
        <v>25</v>
      </c>
      <c r="R35" s="23">
        <f t="shared" si="6"/>
        <v>0.52083333333333337</v>
      </c>
      <c r="S35" s="23">
        <f t="shared" si="7"/>
        <v>2.604166666666667</v>
      </c>
      <c r="U35" s="28">
        <f t="shared" si="8"/>
        <v>10.787218105201976</v>
      </c>
    </row>
    <row r="36" spans="1:21" x14ac:dyDescent="0.25">
      <c r="A36" s="1">
        <v>31</v>
      </c>
      <c r="B36" s="35" t="s">
        <v>176</v>
      </c>
      <c r="C36" s="1">
        <v>6</v>
      </c>
      <c r="D36" s="1">
        <v>4.5999999999999996</v>
      </c>
      <c r="E36" s="1">
        <v>34</v>
      </c>
      <c r="F36" s="1">
        <v>5</v>
      </c>
      <c r="G36" s="10">
        <f t="shared" ref="G36" si="27">E36/37</f>
        <v>0.91891891891891897</v>
      </c>
      <c r="H36" s="10">
        <f t="shared" ref="H36" si="28">G36*5</f>
        <v>4.5945945945945947</v>
      </c>
      <c r="I36" s="1">
        <v>20</v>
      </c>
      <c r="J36" s="1">
        <v>4</v>
      </c>
      <c r="K36" s="10">
        <f t="shared" ref="K36" si="29">I36/31</f>
        <v>0.64516129032258063</v>
      </c>
      <c r="L36" s="10">
        <f t="shared" ref="L36" si="30">K36*5</f>
        <v>3.225806451612903</v>
      </c>
      <c r="M36" s="1" t="s">
        <v>17</v>
      </c>
      <c r="N36" s="22">
        <v>25</v>
      </c>
      <c r="O36" s="23">
        <f t="shared" ref="O36" si="31">N36/38</f>
        <v>0.65789473684210531</v>
      </c>
      <c r="P36" s="23">
        <f t="shared" ref="P36" si="32">O36*5</f>
        <v>3.2894736842105265</v>
      </c>
      <c r="Q36" s="22">
        <v>26</v>
      </c>
      <c r="R36" s="23">
        <f t="shared" ref="R36" si="33">Q36/48</f>
        <v>0.54166666666666663</v>
      </c>
      <c r="S36" s="23">
        <f t="shared" ref="S36" si="34">R36*5</f>
        <v>2.708333333333333</v>
      </c>
      <c r="U36" s="28">
        <f t="shared" ref="U36" si="35">D36+H36+L36+MAX(P36,S36)+T36</f>
        <v>15.709874730418026</v>
      </c>
    </row>
    <row r="37" spans="1:21" s="65" customFormat="1" x14ac:dyDescent="0.25"/>
    <row r="38" spans="1:21" s="65" customFormat="1" x14ac:dyDescent="0.25"/>
    <row r="39" spans="1:21" s="65" customFormat="1" x14ac:dyDescent="0.25"/>
    <row r="40" spans="1:21" s="65" customFormat="1" x14ac:dyDescent="0.25"/>
    <row r="41" spans="1:21" s="65" customFormat="1" x14ac:dyDescent="0.25"/>
    <row r="42" spans="1:21" s="65" customFormat="1" x14ac:dyDescent="0.25"/>
    <row r="43" spans="1:21" s="65" customFormat="1" x14ac:dyDescent="0.25"/>
    <row r="44" spans="1:21" s="65" customFormat="1" x14ac:dyDescent="0.25"/>
    <row r="45" spans="1:21" s="65" customFormat="1" x14ac:dyDescent="0.25"/>
    <row r="46" spans="1:21" s="65" customFormat="1" x14ac:dyDescent="0.25"/>
    <row r="47" spans="1:21" s="65" customFormat="1" x14ac:dyDescent="0.25"/>
    <row r="48" spans="1:21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  <row r="74" s="65" customFormat="1" x14ac:dyDescent="0.25"/>
    <row r="75" s="65" customFormat="1" x14ac:dyDescent="0.25"/>
    <row r="76" s="65" customFormat="1" x14ac:dyDescent="0.25"/>
    <row r="77" s="65" customFormat="1" x14ac:dyDescent="0.25"/>
    <row r="78" s="65" customFormat="1" x14ac:dyDescent="0.25"/>
    <row r="79" s="65" customFormat="1" x14ac:dyDescent="0.25"/>
    <row r="80" s="65" customFormat="1" x14ac:dyDescent="0.25"/>
    <row r="81" s="65" customFormat="1" x14ac:dyDescent="0.25"/>
    <row r="82" s="65" customFormat="1" x14ac:dyDescent="0.25"/>
    <row r="83" s="65" customFormat="1" x14ac:dyDescent="0.25"/>
    <row r="84" s="65" customFormat="1" x14ac:dyDescent="0.25"/>
    <row r="85" s="65" customFormat="1" x14ac:dyDescent="0.25"/>
    <row r="86" s="65" customFormat="1" x14ac:dyDescent="0.25"/>
    <row r="87" s="65" customFormat="1" x14ac:dyDescent="0.25"/>
    <row r="88" s="65" customFormat="1" x14ac:dyDescent="0.25"/>
    <row r="89" s="65" customFormat="1" x14ac:dyDescent="0.25"/>
    <row r="90" s="65" customFormat="1" x14ac:dyDescent="0.25"/>
    <row r="91" s="65" customFormat="1" x14ac:dyDescent="0.25"/>
    <row r="92" s="65" customFormat="1" x14ac:dyDescent="0.25"/>
    <row r="93" s="65" customFormat="1" x14ac:dyDescent="0.25"/>
    <row r="94" s="65" customFormat="1" x14ac:dyDescent="0.25"/>
    <row r="95" s="65" customFormat="1" x14ac:dyDescent="0.25"/>
    <row r="96" s="65" customFormat="1" x14ac:dyDescent="0.25"/>
    <row r="97" s="65" customFormat="1" x14ac:dyDescent="0.25"/>
    <row r="98" s="65" customFormat="1" x14ac:dyDescent="0.25"/>
    <row r="99" s="65" customFormat="1" x14ac:dyDescent="0.25"/>
    <row r="100" s="65" customFormat="1" x14ac:dyDescent="0.25"/>
    <row r="101" s="65" customFormat="1" x14ac:dyDescent="0.25"/>
    <row r="102" s="65" customFormat="1" x14ac:dyDescent="0.25"/>
    <row r="103" s="65" customFormat="1" x14ac:dyDescent="0.25"/>
    <row r="104" s="65" customFormat="1" x14ac:dyDescent="0.25"/>
    <row r="105" s="65" customFormat="1" x14ac:dyDescent="0.25"/>
    <row r="106" s="65" customFormat="1" x14ac:dyDescent="0.25"/>
    <row r="107" s="65" customFormat="1" x14ac:dyDescent="0.25"/>
    <row r="108" s="65" customFormat="1" x14ac:dyDescent="0.25"/>
    <row r="109" s="65" customFormat="1" x14ac:dyDescent="0.25"/>
    <row r="110" s="65" customFormat="1" x14ac:dyDescent="0.25"/>
    <row r="111" s="65" customFormat="1" x14ac:dyDescent="0.25"/>
    <row r="112" s="65" customFormat="1" x14ac:dyDescent="0.25"/>
    <row r="113" s="65" customFormat="1" x14ac:dyDescent="0.25"/>
    <row r="114" s="65" customFormat="1" x14ac:dyDescent="0.25"/>
    <row r="115" s="65" customFormat="1" x14ac:dyDescent="0.25"/>
    <row r="116" s="65" customFormat="1" x14ac:dyDescent="0.25"/>
    <row r="117" s="65" customFormat="1" x14ac:dyDescent="0.25"/>
    <row r="118" s="65" customFormat="1" x14ac:dyDescent="0.25"/>
    <row r="119" s="65" customFormat="1" x14ac:dyDescent="0.25"/>
    <row r="120" s="65" customFormat="1" x14ac:dyDescent="0.25"/>
    <row r="121" s="65" customFormat="1" x14ac:dyDescent="0.25"/>
    <row r="122" s="65" customFormat="1" x14ac:dyDescent="0.25"/>
    <row r="123" s="65" customFormat="1" x14ac:dyDescent="0.25"/>
    <row r="124" s="65" customFormat="1" x14ac:dyDescent="0.25"/>
    <row r="125" s="65" customFormat="1" x14ac:dyDescent="0.25"/>
    <row r="126" s="65" customFormat="1" x14ac:dyDescent="0.25"/>
    <row r="127" s="65" customFormat="1" x14ac:dyDescent="0.25"/>
    <row r="128" s="65" customFormat="1" x14ac:dyDescent="0.25"/>
    <row r="129" s="65" customFormat="1" x14ac:dyDescent="0.25"/>
    <row r="130" s="65" customFormat="1" x14ac:dyDescent="0.25"/>
    <row r="131" s="65" customFormat="1" x14ac:dyDescent="0.25"/>
    <row r="132" s="65" customFormat="1" x14ac:dyDescent="0.25"/>
    <row r="133" s="65" customFormat="1" x14ac:dyDescent="0.25"/>
    <row r="134" s="65" customFormat="1" x14ac:dyDescent="0.25"/>
    <row r="135" s="65" customFormat="1" x14ac:dyDescent="0.25"/>
    <row r="136" s="65" customFormat="1" x14ac:dyDescent="0.25"/>
    <row r="137" s="65" customFormat="1" x14ac:dyDescent="0.25"/>
    <row r="138" s="65" customFormat="1" x14ac:dyDescent="0.25"/>
    <row r="139" s="65" customFormat="1" x14ac:dyDescent="0.25"/>
    <row r="140" s="65" customFormat="1" x14ac:dyDescent="0.25"/>
    <row r="141" s="65" customFormat="1" x14ac:dyDescent="0.25"/>
    <row r="142" s="65" customFormat="1" x14ac:dyDescent="0.25"/>
    <row r="143" s="65" customFormat="1" x14ac:dyDescent="0.25"/>
    <row r="144" s="65" customFormat="1" x14ac:dyDescent="0.25"/>
    <row r="145" s="65" customFormat="1" x14ac:dyDescent="0.25"/>
    <row r="146" s="65" customFormat="1" x14ac:dyDescent="0.25"/>
    <row r="147" s="65" customFormat="1" x14ac:dyDescent="0.25"/>
    <row r="148" s="65" customFormat="1" x14ac:dyDescent="0.25"/>
    <row r="149" s="65" customFormat="1" x14ac:dyDescent="0.25"/>
    <row r="150" s="65" customFormat="1" x14ac:dyDescent="0.25"/>
    <row r="151" s="65" customFormat="1" x14ac:dyDescent="0.25"/>
    <row r="152" s="65" customFormat="1" x14ac:dyDescent="0.25"/>
    <row r="153" s="65" customFormat="1" x14ac:dyDescent="0.25"/>
    <row r="154" s="65" customFormat="1" x14ac:dyDescent="0.25"/>
    <row r="155" s="65" customFormat="1" x14ac:dyDescent="0.25"/>
    <row r="156" s="65" customFormat="1" x14ac:dyDescent="0.25"/>
    <row r="157" s="65" customFormat="1" x14ac:dyDescent="0.25"/>
    <row r="158" s="65" customFormat="1" x14ac:dyDescent="0.25"/>
    <row r="159" s="65" customFormat="1" x14ac:dyDescent="0.25"/>
    <row r="160" s="65" customFormat="1" x14ac:dyDescent="0.25"/>
    <row r="161" s="65" customFormat="1" x14ac:dyDescent="0.25"/>
    <row r="162" s="65" customFormat="1" x14ac:dyDescent="0.25"/>
    <row r="163" s="65" customFormat="1" x14ac:dyDescent="0.25"/>
    <row r="164" s="65" customFormat="1" x14ac:dyDescent="0.25"/>
    <row r="165" s="65" customFormat="1" x14ac:dyDescent="0.25"/>
    <row r="166" s="65" customFormat="1" x14ac:dyDescent="0.25"/>
    <row r="167" s="65" customFormat="1" x14ac:dyDescent="0.25"/>
    <row r="168" s="65" customFormat="1" x14ac:dyDescent="0.25"/>
    <row r="169" s="65" customFormat="1" x14ac:dyDescent="0.25"/>
    <row r="170" s="65" customFormat="1" x14ac:dyDescent="0.25"/>
    <row r="171" s="65" customFormat="1" x14ac:dyDescent="0.25"/>
    <row r="172" s="65" customFormat="1" x14ac:dyDescent="0.25"/>
    <row r="173" s="65" customFormat="1" x14ac:dyDescent="0.25"/>
    <row r="174" s="65" customFormat="1" x14ac:dyDescent="0.25"/>
    <row r="175" s="65" customFormat="1" x14ac:dyDescent="0.25"/>
    <row r="176" s="65" customFormat="1" x14ac:dyDescent="0.25"/>
    <row r="177" s="65" customFormat="1" x14ac:dyDescent="0.25"/>
    <row r="178" s="65" customFormat="1" x14ac:dyDescent="0.25"/>
    <row r="179" s="65" customFormat="1" x14ac:dyDescent="0.25"/>
    <row r="180" s="65" customFormat="1" x14ac:dyDescent="0.25"/>
    <row r="181" s="65" customFormat="1" x14ac:dyDescent="0.25"/>
    <row r="182" s="65" customFormat="1" x14ac:dyDescent="0.25"/>
    <row r="183" s="65" customFormat="1" x14ac:dyDescent="0.25"/>
    <row r="184" s="65" customFormat="1" x14ac:dyDescent="0.25"/>
    <row r="185" s="65" customFormat="1" x14ac:dyDescent="0.25"/>
    <row r="186" s="65" customFormat="1" x14ac:dyDescent="0.25"/>
    <row r="187" s="65" customFormat="1" x14ac:dyDescent="0.25"/>
    <row r="188" s="65" customFormat="1" x14ac:dyDescent="0.25"/>
    <row r="189" s="65" customFormat="1" x14ac:dyDescent="0.25"/>
    <row r="190" s="65" customFormat="1" x14ac:dyDescent="0.25"/>
    <row r="191" s="65" customFormat="1" x14ac:dyDescent="0.25"/>
    <row r="192" s="65" customFormat="1" x14ac:dyDescent="0.25"/>
    <row r="193" s="65" customFormat="1" x14ac:dyDescent="0.25"/>
    <row r="194" s="65" customFormat="1" x14ac:dyDescent="0.25"/>
    <row r="195" s="65" customFormat="1" x14ac:dyDescent="0.25"/>
    <row r="196" s="65" customFormat="1" x14ac:dyDescent="0.25"/>
    <row r="197" s="65" customFormat="1" x14ac:dyDescent="0.25"/>
    <row r="198" s="65" customFormat="1" x14ac:dyDescent="0.25"/>
    <row r="199" s="65" customFormat="1" x14ac:dyDescent="0.25"/>
    <row r="200" s="65" customFormat="1" x14ac:dyDescent="0.25"/>
    <row r="201" s="65" customFormat="1" x14ac:dyDescent="0.25"/>
    <row r="202" s="65" customFormat="1" x14ac:dyDescent="0.25"/>
    <row r="203" s="65" customFormat="1" x14ac:dyDescent="0.25"/>
    <row r="204" s="65" customFormat="1" x14ac:dyDescent="0.25"/>
    <row r="205" s="65" customFormat="1" x14ac:dyDescent="0.25"/>
    <row r="206" s="65" customFormat="1" x14ac:dyDescent="0.25"/>
    <row r="207" s="65" customFormat="1" x14ac:dyDescent="0.25"/>
    <row r="208" s="65" customFormat="1" x14ac:dyDescent="0.25"/>
    <row r="209" s="65" customFormat="1" x14ac:dyDescent="0.25"/>
    <row r="210" s="65" customFormat="1" x14ac:dyDescent="0.25"/>
    <row r="211" s="65" customFormat="1" x14ac:dyDescent="0.25"/>
    <row r="212" s="65" customFormat="1" x14ac:dyDescent="0.25"/>
    <row r="213" s="65" customFormat="1" x14ac:dyDescent="0.25"/>
    <row r="214" s="65" customFormat="1" x14ac:dyDescent="0.25"/>
    <row r="215" s="65" customFormat="1" x14ac:dyDescent="0.25"/>
    <row r="216" s="65" customFormat="1" x14ac:dyDescent="0.25"/>
    <row r="217" s="65" customFormat="1" x14ac:dyDescent="0.25"/>
    <row r="218" s="65" customFormat="1" x14ac:dyDescent="0.25"/>
    <row r="219" s="65" customFormat="1" x14ac:dyDescent="0.25"/>
    <row r="220" s="65" customFormat="1" x14ac:dyDescent="0.25"/>
    <row r="221" s="65" customFormat="1" x14ac:dyDescent="0.25"/>
    <row r="222" s="65" customFormat="1" x14ac:dyDescent="0.25"/>
    <row r="223" s="65" customFormat="1" x14ac:dyDescent="0.25"/>
    <row r="224" s="65" customFormat="1" x14ac:dyDescent="0.25"/>
    <row r="225" s="65" customFormat="1" x14ac:dyDescent="0.25"/>
    <row r="226" s="65" customFormat="1" x14ac:dyDescent="0.25"/>
    <row r="227" s="65" customFormat="1" x14ac:dyDescent="0.25"/>
    <row r="228" s="65" customFormat="1" x14ac:dyDescent="0.25"/>
    <row r="229" s="65" customFormat="1" x14ac:dyDescent="0.25"/>
    <row r="230" s="65" customFormat="1" x14ac:dyDescent="0.25"/>
    <row r="231" s="65" customFormat="1" x14ac:dyDescent="0.25"/>
    <row r="232" s="65" customFormat="1" x14ac:dyDescent="0.25"/>
    <row r="233" s="65" customFormat="1" x14ac:dyDescent="0.25"/>
    <row r="234" s="65" customFormat="1" x14ac:dyDescent="0.25"/>
    <row r="235" s="65" customFormat="1" x14ac:dyDescent="0.25"/>
    <row r="236" s="65" customFormat="1" x14ac:dyDescent="0.25"/>
    <row r="237" s="65" customFormat="1" x14ac:dyDescent="0.25"/>
    <row r="238" s="65" customFormat="1" x14ac:dyDescent="0.25"/>
    <row r="239" s="65" customFormat="1" x14ac:dyDescent="0.25"/>
    <row r="240" s="65" customFormat="1" x14ac:dyDescent="0.25"/>
    <row r="241" s="65" customFormat="1" x14ac:dyDescent="0.25"/>
    <row r="242" s="65" customFormat="1" x14ac:dyDescent="0.25"/>
    <row r="243" s="65" customFormat="1" x14ac:dyDescent="0.25"/>
    <row r="244" s="65" customFormat="1" x14ac:dyDescent="0.25"/>
    <row r="245" s="65" customFormat="1" x14ac:dyDescent="0.25"/>
    <row r="246" s="65" customFormat="1" x14ac:dyDescent="0.25"/>
    <row r="247" s="65" customFormat="1" x14ac:dyDescent="0.25"/>
    <row r="248" s="65" customFormat="1" x14ac:dyDescent="0.25"/>
    <row r="249" s="65" customFormat="1" x14ac:dyDescent="0.25"/>
    <row r="250" s="65" customFormat="1" x14ac:dyDescent="0.25"/>
    <row r="251" s="65" customFormat="1" x14ac:dyDescent="0.25"/>
    <row r="252" s="65" customFormat="1" x14ac:dyDescent="0.25"/>
    <row r="253" s="65" customFormat="1" x14ac:dyDescent="0.25"/>
    <row r="254" s="65" customFormat="1" x14ac:dyDescent="0.25"/>
    <row r="255" s="65" customFormat="1" x14ac:dyDescent="0.25"/>
    <row r="256" s="65" customFormat="1" x14ac:dyDescent="0.25"/>
    <row r="257" s="65" customFormat="1" x14ac:dyDescent="0.25"/>
    <row r="258" s="65" customFormat="1" x14ac:dyDescent="0.25"/>
    <row r="259" s="65" customFormat="1" x14ac:dyDescent="0.25"/>
    <row r="260" s="65" customFormat="1" x14ac:dyDescent="0.25"/>
    <row r="261" s="65" customFormat="1" x14ac:dyDescent="0.25"/>
    <row r="262" s="65" customFormat="1" x14ac:dyDescent="0.25"/>
    <row r="263" s="65" customFormat="1" x14ac:dyDescent="0.25"/>
    <row r="264" s="65" customFormat="1" x14ac:dyDescent="0.25"/>
    <row r="265" s="65" customFormat="1" x14ac:dyDescent="0.25"/>
    <row r="266" s="65" customFormat="1" x14ac:dyDescent="0.25"/>
    <row r="267" s="65" customFormat="1" x14ac:dyDescent="0.25"/>
    <row r="268" s="65" customFormat="1" x14ac:dyDescent="0.25"/>
    <row r="269" s="65" customFormat="1" x14ac:dyDescent="0.25"/>
    <row r="270" s="65" customFormat="1" x14ac:dyDescent="0.25"/>
    <row r="271" s="65" customFormat="1" x14ac:dyDescent="0.25"/>
    <row r="272" s="65" customFormat="1" x14ac:dyDescent="0.25"/>
    <row r="273" s="65" customFormat="1" x14ac:dyDescent="0.25"/>
    <row r="274" s="65" customFormat="1" x14ac:dyDescent="0.25"/>
    <row r="275" s="65" customFormat="1" x14ac:dyDescent="0.25"/>
    <row r="276" s="65" customFormat="1" x14ac:dyDescent="0.25"/>
    <row r="277" s="65" customFormat="1" x14ac:dyDescent="0.25"/>
    <row r="278" s="65" customFormat="1" x14ac:dyDescent="0.25"/>
    <row r="279" s="65" customFormat="1" x14ac:dyDescent="0.25"/>
    <row r="280" s="65" customFormat="1" x14ac:dyDescent="0.25"/>
    <row r="281" s="65" customFormat="1" x14ac:dyDescent="0.25"/>
    <row r="282" s="65" customFormat="1" x14ac:dyDescent="0.25"/>
    <row r="283" s="65" customFormat="1" x14ac:dyDescent="0.25"/>
    <row r="284" s="65" customFormat="1" x14ac:dyDescent="0.25"/>
    <row r="285" s="65" customFormat="1" x14ac:dyDescent="0.25"/>
    <row r="286" s="65" customFormat="1" x14ac:dyDescent="0.25"/>
    <row r="287" s="65" customFormat="1" x14ac:dyDescent="0.25"/>
    <row r="288" s="65" customFormat="1" x14ac:dyDescent="0.25"/>
    <row r="289" s="65" customFormat="1" x14ac:dyDescent="0.25"/>
    <row r="290" s="65" customFormat="1" x14ac:dyDescent="0.25"/>
    <row r="291" s="65" customFormat="1" x14ac:dyDescent="0.25"/>
    <row r="292" s="65" customFormat="1" x14ac:dyDescent="0.25"/>
    <row r="293" s="65" customFormat="1" x14ac:dyDescent="0.25"/>
    <row r="294" s="65" customFormat="1" x14ac:dyDescent="0.25"/>
    <row r="295" s="65" customFormat="1" x14ac:dyDescent="0.25"/>
    <row r="296" s="65" customFormat="1" x14ac:dyDescent="0.25"/>
    <row r="297" s="65" customFormat="1" x14ac:dyDescent="0.25"/>
    <row r="298" s="65" customFormat="1" x14ac:dyDescent="0.25"/>
    <row r="299" s="65" customFormat="1" x14ac:dyDescent="0.25"/>
    <row r="300" s="65" customFormat="1" x14ac:dyDescent="0.25"/>
    <row r="301" s="65" customFormat="1" x14ac:dyDescent="0.25"/>
    <row r="302" s="65" customFormat="1" x14ac:dyDescent="0.25"/>
    <row r="303" s="65" customFormat="1" x14ac:dyDescent="0.25"/>
    <row r="304" s="65" customFormat="1" x14ac:dyDescent="0.25"/>
    <row r="305" s="65" customFormat="1" x14ac:dyDescent="0.25"/>
    <row r="306" s="65" customFormat="1" x14ac:dyDescent="0.25"/>
    <row r="307" s="65" customFormat="1" x14ac:dyDescent="0.25"/>
    <row r="308" s="65" customFormat="1" x14ac:dyDescent="0.25"/>
    <row r="309" s="65" customFormat="1" x14ac:dyDescent="0.25"/>
    <row r="310" s="65" customFormat="1" x14ac:dyDescent="0.25"/>
    <row r="311" s="65" customFormat="1" x14ac:dyDescent="0.25"/>
    <row r="312" s="65" customFormat="1" x14ac:dyDescent="0.25"/>
    <row r="313" s="65" customFormat="1" x14ac:dyDescent="0.25"/>
    <row r="314" s="65" customFormat="1" x14ac:dyDescent="0.25"/>
    <row r="315" s="65" customFormat="1" x14ac:dyDescent="0.25"/>
    <row r="316" s="65" customFormat="1" x14ac:dyDescent="0.25"/>
    <row r="317" s="65" customFormat="1" x14ac:dyDescent="0.25"/>
    <row r="318" s="65" customFormat="1" x14ac:dyDescent="0.25"/>
    <row r="319" s="65" customFormat="1" x14ac:dyDescent="0.25"/>
    <row r="320" s="65" customFormat="1" x14ac:dyDescent="0.25"/>
    <row r="321" s="65" customFormat="1" x14ac:dyDescent="0.25"/>
    <row r="322" s="65" customFormat="1" x14ac:dyDescent="0.25"/>
    <row r="323" s="65" customFormat="1" x14ac:dyDescent="0.25"/>
    <row r="324" s="65" customFormat="1" x14ac:dyDescent="0.25"/>
    <row r="325" s="65" customFormat="1" x14ac:dyDescent="0.25"/>
    <row r="326" s="65" customFormat="1" x14ac:dyDescent="0.25"/>
    <row r="327" s="65" customFormat="1" x14ac:dyDescent="0.25"/>
    <row r="328" s="65" customFormat="1" x14ac:dyDescent="0.25"/>
    <row r="329" s="65" customFormat="1" x14ac:dyDescent="0.25"/>
    <row r="330" s="65" customFormat="1" x14ac:dyDescent="0.25"/>
    <row r="331" s="65" customFormat="1" x14ac:dyDescent="0.25"/>
    <row r="332" s="65" customFormat="1" x14ac:dyDescent="0.25"/>
    <row r="333" s="65" customFormat="1" x14ac:dyDescent="0.25"/>
    <row r="334" s="65" customFormat="1" x14ac:dyDescent="0.25"/>
    <row r="335" s="65" customFormat="1" x14ac:dyDescent="0.25"/>
    <row r="336" s="65" customFormat="1" x14ac:dyDescent="0.25"/>
    <row r="337" s="65" customFormat="1" x14ac:dyDescent="0.25"/>
    <row r="338" s="65" customFormat="1" x14ac:dyDescent="0.25"/>
    <row r="339" s="65" customFormat="1" x14ac:dyDescent="0.25"/>
    <row r="340" s="65" customFormat="1" x14ac:dyDescent="0.25"/>
    <row r="341" s="65" customFormat="1" x14ac:dyDescent="0.25"/>
    <row r="342" s="65" customFormat="1" x14ac:dyDescent="0.25"/>
    <row r="343" s="65" customFormat="1" x14ac:dyDescent="0.25"/>
    <row r="344" s="65" customFormat="1" x14ac:dyDescent="0.25"/>
    <row r="345" s="65" customFormat="1" x14ac:dyDescent="0.25"/>
    <row r="346" s="65" customFormat="1" x14ac:dyDescent="0.25"/>
    <row r="347" s="65" customFormat="1" x14ac:dyDescent="0.25"/>
    <row r="348" s="65" customFormat="1" x14ac:dyDescent="0.25"/>
    <row r="349" s="65" customFormat="1" x14ac:dyDescent="0.25"/>
    <row r="350" s="65" customFormat="1" x14ac:dyDescent="0.25"/>
    <row r="351" s="65" customFormat="1" x14ac:dyDescent="0.25"/>
    <row r="352" s="65" customFormat="1" x14ac:dyDescent="0.25"/>
    <row r="353" s="65" customFormat="1" x14ac:dyDescent="0.25"/>
    <row r="354" s="65" customFormat="1" x14ac:dyDescent="0.25"/>
    <row r="355" s="65" customFormat="1" x14ac:dyDescent="0.25"/>
    <row r="356" s="65" customFormat="1" x14ac:dyDescent="0.25"/>
    <row r="357" s="65" customFormat="1" x14ac:dyDescent="0.25"/>
    <row r="358" s="65" customFormat="1" x14ac:dyDescent="0.25"/>
    <row r="359" s="65" customFormat="1" x14ac:dyDescent="0.25"/>
    <row r="360" s="65" customFormat="1" x14ac:dyDescent="0.25"/>
    <row r="361" s="65" customFormat="1" x14ac:dyDescent="0.25"/>
    <row r="362" s="65" customFormat="1" x14ac:dyDescent="0.25"/>
    <row r="363" s="65" customFormat="1" x14ac:dyDescent="0.25"/>
    <row r="364" s="65" customFormat="1" x14ac:dyDescent="0.25"/>
    <row r="365" s="65" customFormat="1" x14ac:dyDescent="0.25"/>
    <row r="366" s="65" customFormat="1" x14ac:dyDescent="0.25"/>
    <row r="367" s="65" customFormat="1" x14ac:dyDescent="0.25"/>
    <row r="368" s="65" customFormat="1" x14ac:dyDescent="0.25"/>
    <row r="369" s="65" customFormat="1" x14ac:dyDescent="0.25"/>
    <row r="370" s="65" customFormat="1" x14ac:dyDescent="0.25"/>
    <row r="371" s="65" customFormat="1" x14ac:dyDescent="0.25"/>
    <row r="372" s="65" customFormat="1" x14ac:dyDescent="0.25"/>
    <row r="373" s="65" customFormat="1" x14ac:dyDescent="0.25"/>
    <row r="374" s="65" customFormat="1" x14ac:dyDescent="0.25"/>
    <row r="375" s="65" customFormat="1" x14ac:dyDescent="0.25"/>
    <row r="376" s="65" customFormat="1" x14ac:dyDescent="0.25"/>
    <row r="377" s="65" customFormat="1" x14ac:dyDescent="0.25"/>
    <row r="378" s="65" customFormat="1" x14ac:dyDescent="0.25"/>
    <row r="379" s="65" customFormat="1" x14ac:dyDescent="0.25"/>
    <row r="380" s="65" customFormat="1" x14ac:dyDescent="0.25"/>
    <row r="381" s="65" customFormat="1" x14ac:dyDescent="0.25"/>
    <row r="382" s="65" customFormat="1" x14ac:dyDescent="0.25"/>
  </sheetData>
  <sheetProtection algorithmName="SHA-512" hashValue="OHjkJiyA2LQis+xDkNLIym+C4/wxhfIRJQnDFPzBsjOofxLlKN2qhU7I1eZF3tXOj0DXJTHSQJ8dta0p2c2sDw==" saltValue="hK04wsKIGUPZC5euWegmnw==" spinCount="100000" sheet="1" objects="1" scenarios="1"/>
  <autoFilter ref="A1:S35">
    <filterColumn colId="13" showButton="0"/>
    <filterColumn colId="14" hiddenButton="1" showButton="0"/>
    <filterColumn colId="15" hiddenButton="1" showButton="0"/>
    <filterColumn colId="16" showButton="0"/>
    <filterColumn colId="17" hiddenButton="1" showButton="0"/>
    <filterColumn colId="18" hiddenButton="1" showButton="0"/>
    <sortState ref="A2:AM168">
      <sortCondition ref="M1:M112"/>
    </sortState>
  </autoFilter>
  <sortState ref="C4:X35">
    <sortCondition descending="1" ref="U4:U35"/>
  </sortState>
  <mergeCells count="3">
    <mergeCell ref="N1:S1"/>
    <mergeCell ref="A4:U4"/>
    <mergeCell ref="A26:U26"/>
  </mergeCells>
  <conditionalFormatting sqref="E37:E1048576 E28:E35 E19:E24 E1:E3 E5:E17">
    <cfRule type="cellIs" dxfId="83" priority="20" operator="lessThan">
      <formula>28</formula>
    </cfRule>
  </conditionalFormatting>
  <conditionalFormatting sqref="I28:I35 I19:I24 I5:I17">
    <cfRule type="cellIs" dxfId="82" priority="19" operator="lessThan">
      <formula>18</formula>
    </cfRule>
  </conditionalFormatting>
  <conditionalFormatting sqref="N28:N35 N19:N24 N5:N17">
    <cfRule type="cellIs" dxfId="81" priority="18" operator="lessThan">
      <formula>27</formula>
    </cfRule>
  </conditionalFormatting>
  <conditionalFormatting sqref="Q28:Q35 Q19:Q24 Q5:Q17">
    <cfRule type="cellIs" dxfId="80" priority="17" operator="lessThan">
      <formula>33</formula>
    </cfRule>
  </conditionalFormatting>
  <conditionalFormatting sqref="Q36">
    <cfRule type="cellIs" dxfId="79" priority="13" operator="lessThan">
      <formula>33</formula>
    </cfRule>
  </conditionalFormatting>
  <conditionalFormatting sqref="E36">
    <cfRule type="cellIs" dxfId="78" priority="16" operator="lessThan">
      <formula>28</formula>
    </cfRule>
  </conditionalFormatting>
  <conditionalFormatting sqref="I36">
    <cfRule type="cellIs" dxfId="77" priority="15" operator="lessThan">
      <formula>18</formula>
    </cfRule>
  </conditionalFormatting>
  <conditionalFormatting sqref="N36">
    <cfRule type="cellIs" dxfId="76" priority="14" operator="lessThan">
      <formula>27</formula>
    </cfRule>
  </conditionalFormatting>
  <conditionalFormatting sqref="Q25">
    <cfRule type="cellIs" dxfId="75" priority="9" operator="lessThan">
      <formula>33</formula>
    </cfRule>
  </conditionalFormatting>
  <conditionalFormatting sqref="E25">
    <cfRule type="cellIs" dxfId="74" priority="12" operator="lessThan">
      <formula>28</formula>
    </cfRule>
  </conditionalFormatting>
  <conditionalFormatting sqref="I25">
    <cfRule type="cellIs" dxfId="73" priority="11" operator="lessThan">
      <formula>18</formula>
    </cfRule>
  </conditionalFormatting>
  <conditionalFormatting sqref="N25">
    <cfRule type="cellIs" dxfId="72" priority="10" operator="lessThan">
      <formula>27</formula>
    </cfRule>
  </conditionalFormatting>
  <conditionalFormatting sqref="Q18">
    <cfRule type="cellIs" dxfId="71" priority="5" operator="lessThan">
      <formula>33</formula>
    </cfRule>
  </conditionalFormatting>
  <conditionalFormatting sqref="E18">
    <cfRule type="cellIs" dxfId="70" priority="8" operator="lessThan">
      <formula>28</formula>
    </cfRule>
  </conditionalFormatting>
  <conditionalFormatting sqref="I18">
    <cfRule type="cellIs" dxfId="69" priority="7" operator="lessThan">
      <formula>18</formula>
    </cfRule>
  </conditionalFormatting>
  <conditionalFormatting sqref="N18">
    <cfRule type="cellIs" dxfId="68" priority="6" operator="lessThan">
      <formula>27</formula>
    </cfRule>
  </conditionalFormatting>
  <conditionalFormatting sqref="Q27">
    <cfRule type="cellIs" dxfId="67" priority="1" operator="lessThan">
      <formula>33</formula>
    </cfRule>
  </conditionalFormatting>
  <conditionalFormatting sqref="E27">
    <cfRule type="cellIs" dxfId="66" priority="4" operator="lessThan">
      <formula>28</formula>
    </cfRule>
  </conditionalFormatting>
  <conditionalFormatting sqref="I27">
    <cfRule type="cellIs" dxfId="65" priority="3" operator="lessThan">
      <formula>18</formula>
    </cfRule>
  </conditionalFormatting>
  <conditionalFormatting sqref="N27">
    <cfRule type="cellIs" dxfId="64" priority="2" operator="lessThan">
      <formula>27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V234"/>
  <sheetViews>
    <sheetView zoomScaleNormal="100" workbookViewId="0">
      <pane ySplit="1" topLeftCell="A2" activePane="bottomLeft" state="frozen"/>
      <selection activeCell="F4" sqref="F4"/>
      <selection pane="bottomLeft" sqref="A1:XFD1048576"/>
    </sheetView>
  </sheetViews>
  <sheetFormatPr defaultColWidth="9.140625" defaultRowHeight="15" x14ac:dyDescent="0.25"/>
  <cols>
    <col min="1" max="1" width="5" style="2" customWidth="1"/>
    <col min="2" max="2" width="17.7109375" style="2" customWidth="1"/>
    <col min="3" max="3" width="4.85546875" style="2" customWidth="1"/>
    <col min="4" max="4" width="9.140625" style="31"/>
    <col min="5" max="7" width="9.140625" style="2"/>
    <col min="8" max="8" width="9.140625" style="31"/>
    <col min="9" max="11" width="9.140625" style="2"/>
    <col min="12" max="12" width="9.140625" style="31"/>
    <col min="13" max="13" width="29.28515625" style="2" customWidth="1"/>
    <col min="14" max="19" width="11.42578125" style="21" customWidth="1"/>
    <col min="20" max="21" width="13.140625" style="1" customWidth="1"/>
    <col min="22" max="22" width="18.5703125" style="65" customWidth="1"/>
    <col min="23" max="100" width="9.140625" style="65"/>
    <col min="101" max="16384" width="9.140625" style="2"/>
  </cols>
  <sheetData>
    <row r="1" spans="1:100" ht="30" customHeight="1" x14ac:dyDescent="0.25">
      <c r="A1" s="1"/>
      <c r="B1" s="1"/>
      <c r="C1" s="1" t="s">
        <v>0</v>
      </c>
      <c r="D1" s="29" t="s">
        <v>1</v>
      </c>
      <c r="E1" s="3" t="s">
        <v>5</v>
      </c>
      <c r="F1" s="3" t="s">
        <v>3</v>
      </c>
      <c r="G1" s="3"/>
      <c r="H1" s="29"/>
      <c r="I1" s="3" t="s">
        <v>6</v>
      </c>
      <c r="J1" s="3" t="s">
        <v>4</v>
      </c>
      <c r="K1" s="3"/>
      <c r="L1" s="29"/>
      <c r="M1" s="3" t="s">
        <v>2</v>
      </c>
      <c r="N1" s="92" t="s">
        <v>7</v>
      </c>
      <c r="O1" s="92"/>
      <c r="P1" s="92"/>
      <c r="Q1" s="92"/>
      <c r="R1" s="92"/>
      <c r="S1" s="92"/>
      <c r="T1" s="3"/>
      <c r="U1" s="3" t="s">
        <v>30</v>
      </c>
    </row>
    <row r="2" spans="1:100" ht="30" hidden="1" x14ac:dyDescent="0.25">
      <c r="A2" s="63"/>
      <c r="B2" s="63"/>
      <c r="C2" s="63"/>
      <c r="D2" s="83"/>
      <c r="E2" s="84"/>
      <c r="F2" s="84"/>
      <c r="G2" s="84" t="s">
        <v>28</v>
      </c>
      <c r="H2" s="83" t="s">
        <v>29</v>
      </c>
      <c r="I2" s="84"/>
      <c r="J2" s="84"/>
      <c r="K2" s="84" t="s">
        <v>28</v>
      </c>
      <c r="L2" s="83" t="s">
        <v>29</v>
      </c>
      <c r="M2" s="84"/>
      <c r="N2" s="85" t="s">
        <v>12</v>
      </c>
      <c r="O2" s="85"/>
      <c r="P2" s="85"/>
      <c r="Q2" s="85" t="s">
        <v>13</v>
      </c>
      <c r="R2" s="85"/>
      <c r="S2" s="85"/>
      <c r="T2" s="63"/>
      <c r="U2" s="6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spans="1:100" hidden="1" x14ac:dyDescent="0.25">
      <c r="A3" s="1"/>
      <c r="B3" s="1"/>
      <c r="C3" s="1"/>
      <c r="D3" s="29"/>
      <c r="E3" s="3"/>
      <c r="F3" s="3">
        <v>37</v>
      </c>
      <c r="G3" s="3"/>
      <c r="H3" s="29"/>
      <c r="I3" s="3">
        <v>31</v>
      </c>
      <c r="J3" s="3"/>
      <c r="K3" s="3"/>
      <c r="L3" s="29"/>
      <c r="M3" s="3"/>
      <c r="N3" s="16">
        <v>37</v>
      </c>
      <c r="O3" s="16" t="s">
        <v>28</v>
      </c>
      <c r="P3" s="16" t="s">
        <v>29</v>
      </c>
      <c r="Q3" s="16">
        <v>31</v>
      </c>
      <c r="R3" s="16" t="s">
        <v>28</v>
      </c>
      <c r="S3" s="16" t="s">
        <v>29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pans="1:100" ht="30" x14ac:dyDescent="0.25">
      <c r="A4" s="1"/>
      <c r="B4" s="1"/>
      <c r="C4" s="1"/>
      <c r="D4" s="29"/>
      <c r="E4" s="3"/>
      <c r="F4" s="3"/>
      <c r="G4" s="3"/>
      <c r="H4" s="29"/>
      <c r="I4" s="3"/>
      <c r="J4" s="3"/>
      <c r="K4" s="3"/>
      <c r="L4" s="29"/>
      <c r="M4" s="3"/>
      <c r="N4" s="16" t="s">
        <v>12</v>
      </c>
      <c r="O4" s="16"/>
      <c r="P4" s="16"/>
      <c r="Q4" s="16" t="s">
        <v>13</v>
      </c>
      <c r="R4" s="16"/>
      <c r="S4" s="16"/>
      <c r="T4" s="1" t="s">
        <v>19</v>
      </c>
    </row>
    <row r="5" spans="1:100" x14ac:dyDescent="0.25">
      <c r="A5" s="1"/>
      <c r="B5" s="1"/>
      <c r="C5" s="1"/>
      <c r="D5" s="29"/>
      <c r="E5" s="3"/>
      <c r="F5" s="3"/>
      <c r="G5" s="3"/>
      <c r="H5" s="29"/>
      <c r="I5" s="3"/>
      <c r="J5" s="3"/>
      <c r="K5" s="3"/>
      <c r="L5" s="29"/>
      <c r="M5" s="3"/>
      <c r="N5" s="16">
        <v>37</v>
      </c>
      <c r="O5" s="16" t="s">
        <v>28</v>
      </c>
      <c r="P5" s="16" t="s">
        <v>29</v>
      </c>
      <c r="Q5" s="16">
        <v>31</v>
      </c>
      <c r="R5" s="16" t="s">
        <v>28</v>
      </c>
      <c r="S5" s="16" t="s">
        <v>29</v>
      </c>
    </row>
    <row r="6" spans="1:100" ht="26.25" x14ac:dyDescent="0.4">
      <c r="A6" s="68" t="s">
        <v>188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100" x14ac:dyDescent="0.25">
      <c r="A7" s="8">
        <v>1</v>
      </c>
      <c r="B7" s="35" t="s">
        <v>63</v>
      </c>
      <c r="C7" s="1">
        <v>56</v>
      </c>
      <c r="D7" s="55">
        <v>5</v>
      </c>
      <c r="E7" s="1">
        <v>31</v>
      </c>
      <c r="F7" s="1">
        <v>4</v>
      </c>
      <c r="G7" s="10">
        <f t="shared" ref="G7:G37" si="0">E7/37</f>
        <v>0.83783783783783783</v>
      </c>
      <c r="H7" s="32">
        <f t="shared" ref="H7:H37" si="1">G7*5</f>
        <v>4.1891891891891895</v>
      </c>
      <c r="I7" s="1">
        <v>29</v>
      </c>
      <c r="J7" s="1">
        <v>5</v>
      </c>
      <c r="K7" s="10">
        <f t="shared" ref="K7:K37" si="2">I7/31</f>
        <v>0.93548387096774188</v>
      </c>
      <c r="L7" s="32">
        <f t="shared" ref="L7:L37" si="3">K7*5</f>
        <v>4.6774193548387091</v>
      </c>
      <c r="M7" s="1" t="s">
        <v>20</v>
      </c>
      <c r="N7" s="17">
        <v>37</v>
      </c>
      <c r="O7" s="18">
        <f t="shared" ref="O7:O37" si="4">N7/37</f>
        <v>1</v>
      </c>
      <c r="P7" s="18">
        <f t="shared" ref="P7:P37" si="5">O7*5</f>
        <v>5</v>
      </c>
      <c r="Q7" s="17"/>
      <c r="R7" s="18">
        <f t="shared" ref="R7:R37" si="6">Q7/31</f>
        <v>0</v>
      </c>
      <c r="S7" s="18">
        <f t="shared" ref="S7:S37" si="7">R7*5</f>
        <v>0</v>
      </c>
      <c r="U7" s="10">
        <f t="shared" ref="U7:U37" si="8">D7+H7+L7+MAX(P7,S7)</f>
        <v>18.866608544027898</v>
      </c>
    </row>
    <row r="8" spans="1:100" hidden="1" x14ac:dyDescent="0.25">
      <c r="A8" s="63">
        <v>2</v>
      </c>
      <c r="B8" s="63"/>
      <c r="C8" s="63">
        <v>56</v>
      </c>
      <c r="D8" s="86">
        <v>5</v>
      </c>
      <c r="E8" s="63">
        <v>34</v>
      </c>
      <c r="F8" s="63">
        <v>5</v>
      </c>
      <c r="G8" s="87">
        <f t="shared" si="0"/>
        <v>0.91891891891891897</v>
      </c>
      <c r="H8" s="88">
        <f t="shared" si="1"/>
        <v>4.5945945945945947</v>
      </c>
      <c r="I8" s="63">
        <v>29</v>
      </c>
      <c r="J8" s="63">
        <v>5</v>
      </c>
      <c r="K8" s="87">
        <f t="shared" si="2"/>
        <v>0.93548387096774188</v>
      </c>
      <c r="L8" s="88">
        <f t="shared" si="3"/>
        <v>4.6774193548387091</v>
      </c>
      <c r="M8" s="63" t="s">
        <v>21</v>
      </c>
      <c r="N8" s="89">
        <v>32</v>
      </c>
      <c r="O8" s="90">
        <f t="shared" si="4"/>
        <v>0.86486486486486491</v>
      </c>
      <c r="P8" s="90">
        <f t="shared" si="5"/>
        <v>4.3243243243243246</v>
      </c>
      <c r="Q8" s="89"/>
      <c r="R8" s="90">
        <f t="shared" si="6"/>
        <v>0</v>
      </c>
      <c r="S8" s="90">
        <f t="shared" si="7"/>
        <v>0</v>
      </c>
      <c r="T8" s="63"/>
      <c r="U8" s="87">
        <f t="shared" si="8"/>
        <v>18.596338273757631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spans="1:100" x14ac:dyDescent="0.25">
      <c r="A9" s="8">
        <v>2</v>
      </c>
      <c r="B9" s="35" t="s">
        <v>117</v>
      </c>
      <c r="C9" s="1">
        <v>56</v>
      </c>
      <c r="D9" s="55">
        <v>5</v>
      </c>
      <c r="E9" s="1">
        <v>32</v>
      </c>
      <c r="F9" s="6">
        <v>4</v>
      </c>
      <c r="G9" s="10">
        <f t="shared" si="0"/>
        <v>0.86486486486486491</v>
      </c>
      <c r="H9" s="32">
        <f t="shared" si="1"/>
        <v>4.3243243243243246</v>
      </c>
      <c r="I9" s="6">
        <v>25</v>
      </c>
      <c r="J9" s="6">
        <v>5</v>
      </c>
      <c r="K9" s="10">
        <f t="shared" si="2"/>
        <v>0.80645161290322576</v>
      </c>
      <c r="L9" s="32">
        <f t="shared" si="3"/>
        <v>4.032258064516129</v>
      </c>
      <c r="M9" s="1" t="s">
        <v>20</v>
      </c>
      <c r="N9" s="19"/>
      <c r="O9" s="18">
        <f t="shared" si="4"/>
        <v>0</v>
      </c>
      <c r="P9" s="18">
        <f t="shared" si="5"/>
        <v>0</v>
      </c>
      <c r="Q9" s="17">
        <v>29</v>
      </c>
      <c r="R9" s="18">
        <f t="shared" si="6"/>
        <v>0.93548387096774188</v>
      </c>
      <c r="S9" s="18">
        <f t="shared" si="7"/>
        <v>4.6774193548387091</v>
      </c>
      <c r="U9" s="10">
        <f t="shared" si="8"/>
        <v>18.034001743679163</v>
      </c>
    </row>
    <row r="10" spans="1:100" hidden="1" x14ac:dyDescent="0.25">
      <c r="A10" s="63">
        <v>4</v>
      </c>
      <c r="B10" s="63"/>
      <c r="C10" s="63">
        <v>56</v>
      </c>
      <c r="D10" s="86">
        <v>5</v>
      </c>
      <c r="E10" s="63">
        <v>37</v>
      </c>
      <c r="F10" s="63">
        <v>5</v>
      </c>
      <c r="G10" s="87">
        <f t="shared" si="0"/>
        <v>1</v>
      </c>
      <c r="H10" s="88">
        <f t="shared" si="1"/>
        <v>5</v>
      </c>
      <c r="I10" s="63">
        <v>25</v>
      </c>
      <c r="J10" s="63">
        <v>5</v>
      </c>
      <c r="K10" s="87">
        <f t="shared" si="2"/>
        <v>0.80645161290322576</v>
      </c>
      <c r="L10" s="88">
        <f t="shared" si="3"/>
        <v>4.032258064516129</v>
      </c>
      <c r="M10" s="63" t="s">
        <v>21</v>
      </c>
      <c r="N10" s="89">
        <v>29</v>
      </c>
      <c r="O10" s="90">
        <f t="shared" si="4"/>
        <v>0.78378378378378377</v>
      </c>
      <c r="P10" s="90">
        <f t="shared" si="5"/>
        <v>3.9189189189189189</v>
      </c>
      <c r="Q10" s="89"/>
      <c r="R10" s="90">
        <f t="shared" si="6"/>
        <v>0</v>
      </c>
      <c r="S10" s="90">
        <f t="shared" si="7"/>
        <v>0</v>
      </c>
      <c r="T10" s="63"/>
      <c r="U10" s="87">
        <f t="shared" si="8"/>
        <v>17.951176983435047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spans="1:100" x14ac:dyDescent="0.25">
      <c r="A11" s="8">
        <v>3</v>
      </c>
      <c r="B11" s="1" t="s">
        <v>42</v>
      </c>
      <c r="C11" s="1">
        <v>56</v>
      </c>
      <c r="D11" s="30">
        <v>4.79</v>
      </c>
      <c r="E11" s="1">
        <v>33</v>
      </c>
      <c r="F11" s="1">
        <v>5</v>
      </c>
      <c r="G11" s="10">
        <f t="shared" ref="G11:G13" si="9">E11/37</f>
        <v>0.89189189189189189</v>
      </c>
      <c r="H11" s="32">
        <f t="shared" ref="H11:H13" si="10">G11*5</f>
        <v>4.4594594594594597</v>
      </c>
      <c r="I11" s="1">
        <v>18</v>
      </c>
      <c r="J11" s="1">
        <v>4</v>
      </c>
      <c r="K11" s="10">
        <f t="shared" ref="K11:K13" si="11">I11/31</f>
        <v>0.58064516129032262</v>
      </c>
      <c r="L11" s="32">
        <f t="shared" ref="L11:L13" si="12">K11*5</f>
        <v>2.903225806451613</v>
      </c>
      <c r="M11" s="1" t="s">
        <v>20</v>
      </c>
      <c r="N11" s="17">
        <v>28</v>
      </c>
      <c r="O11" s="18">
        <f t="shared" ref="O11:O13" si="13">N11/37</f>
        <v>0.7567567567567568</v>
      </c>
      <c r="P11" s="18">
        <f t="shared" ref="P11:P12" si="14">O11*5</f>
        <v>3.7837837837837842</v>
      </c>
      <c r="Q11" s="17"/>
      <c r="R11" s="18">
        <f t="shared" ref="R11:R13" si="15">Q11/31</f>
        <v>0</v>
      </c>
      <c r="S11" s="18">
        <f t="shared" ref="S11:S13" si="16">R11*5</f>
        <v>0</v>
      </c>
      <c r="U11" s="10">
        <f t="shared" ref="U11:U13" si="17">D11+H11+L11+MAX(P11,S11)</f>
        <v>15.936469049694855</v>
      </c>
    </row>
    <row r="12" spans="1:100" x14ac:dyDescent="0.25">
      <c r="A12" s="8">
        <v>4</v>
      </c>
      <c r="B12" s="35" t="s">
        <v>48</v>
      </c>
      <c r="C12" s="1">
        <v>56</v>
      </c>
      <c r="D12" s="30">
        <v>4.45</v>
      </c>
      <c r="E12" s="1">
        <v>35</v>
      </c>
      <c r="F12" s="1">
        <v>5</v>
      </c>
      <c r="G12" s="10">
        <f t="shared" si="9"/>
        <v>0.94594594594594594</v>
      </c>
      <c r="H12" s="32">
        <f t="shared" si="10"/>
        <v>4.7297297297297298</v>
      </c>
      <c r="I12" s="1">
        <v>21</v>
      </c>
      <c r="J12" s="1">
        <v>4</v>
      </c>
      <c r="K12" s="10">
        <f t="shared" si="11"/>
        <v>0.67741935483870963</v>
      </c>
      <c r="L12" s="32">
        <f t="shared" si="12"/>
        <v>3.387096774193548</v>
      </c>
      <c r="M12" s="1" t="s">
        <v>20</v>
      </c>
      <c r="N12" s="17"/>
      <c r="O12" s="18">
        <f t="shared" si="13"/>
        <v>0</v>
      </c>
      <c r="P12" s="18">
        <f t="shared" si="14"/>
        <v>0</v>
      </c>
      <c r="Q12" s="17"/>
      <c r="R12" s="18">
        <f t="shared" si="15"/>
        <v>0</v>
      </c>
      <c r="S12" s="18">
        <f t="shared" si="16"/>
        <v>0</v>
      </c>
      <c r="U12" s="10">
        <f t="shared" si="17"/>
        <v>12.566826503923277</v>
      </c>
    </row>
    <row r="13" spans="1:100" x14ac:dyDescent="0.25">
      <c r="A13" s="8">
        <v>5</v>
      </c>
      <c r="B13" s="35" t="s">
        <v>118</v>
      </c>
      <c r="C13" s="1">
        <v>56</v>
      </c>
      <c r="D13" s="30">
        <v>3.65</v>
      </c>
      <c r="E13" s="1">
        <v>28</v>
      </c>
      <c r="F13" s="1">
        <v>4</v>
      </c>
      <c r="G13" s="10">
        <f t="shared" si="9"/>
        <v>0.7567567567567568</v>
      </c>
      <c r="H13" s="32">
        <f t="shared" si="10"/>
        <v>3.7837837837837842</v>
      </c>
      <c r="I13" s="1">
        <v>16</v>
      </c>
      <c r="J13" s="1">
        <v>4</v>
      </c>
      <c r="K13" s="10">
        <f t="shared" si="11"/>
        <v>0.5161290322580645</v>
      </c>
      <c r="L13" s="32">
        <f t="shared" si="12"/>
        <v>2.5806451612903225</v>
      </c>
      <c r="M13" s="1" t="s">
        <v>20</v>
      </c>
      <c r="N13" s="17">
        <v>26</v>
      </c>
      <c r="O13" s="18">
        <f t="shared" si="13"/>
        <v>0.70270270270270274</v>
      </c>
      <c r="P13" s="18"/>
      <c r="Q13" s="17">
        <v>26</v>
      </c>
      <c r="R13" s="18">
        <f t="shared" si="15"/>
        <v>0.83870967741935487</v>
      </c>
      <c r="S13" s="18">
        <f t="shared" si="16"/>
        <v>4.193548387096774</v>
      </c>
      <c r="U13" s="10">
        <f t="shared" si="17"/>
        <v>14.207977332170881</v>
      </c>
    </row>
    <row r="14" spans="1:100" x14ac:dyDescent="0.25">
      <c r="A14" s="8">
        <v>6</v>
      </c>
      <c r="B14" s="1" t="s">
        <v>42</v>
      </c>
      <c r="C14" s="1">
        <v>56</v>
      </c>
      <c r="D14" s="30">
        <v>4.6500000000000004</v>
      </c>
      <c r="E14" s="1">
        <v>32</v>
      </c>
      <c r="F14" s="1">
        <v>4</v>
      </c>
      <c r="G14" s="10">
        <f t="shared" si="0"/>
        <v>0.86486486486486491</v>
      </c>
      <c r="H14" s="32">
        <f t="shared" si="1"/>
        <v>4.3243243243243246</v>
      </c>
      <c r="I14" s="1">
        <v>24</v>
      </c>
      <c r="J14" s="1">
        <v>5</v>
      </c>
      <c r="K14" s="10">
        <f t="shared" si="2"/>
        <v>0.77419354838709675</v>
      </c>
      <c r="L14" s="32">
        <f t="shared" si="3"/>
        <v>3.870967741935484</v>
      </c>
      <c r="M14" s="1" t="s">
        <v>20</v>
      </c>
      <c r="N14" s="17">
        <v>29</v>
      </c>
      <c r="O14" s="18">
        <f t="shared" si="4"/>
        <v>0.78378378378378377</v>
      </c>
      <c r="P14" s="18">
        <f t="shared" si="5"/>
        <v>3.9189189189189189</v>
      </c>
      <c r="Q14" s="17">
        <v>30</v>
      </c>
      <c r="R14" s="18">
        <f t="shared" si="6"/>
        <v>0.967741935483871</v>
      </c>
      <c r="S14" s="18">
        <f t="shared" si="7"/>
        <v>4.838709677419355</v>
      </c>
      <c r="U14" s="10">
        <f t="shared" si="8"/>
        <v>17.684001743679165</v>
      </c>
    </row>
    <row r="15" spans="1:100" x14ac:dyDescent="0.25">
      <c r="A15" s="8">
        <v>7</v>
      </c>
      <c r="B15" s="35" t="s">
        <v>62</v>
      </c>
      <c r="C15" s="1">
        <v>56</v>
      </c>
      <c r="D15" s="30">
        <v>4.75</v>
      </c>
      <c r="E15" s="1">
        <v>34</v>
      </c>
      <c r="F15" s="1">
        <v>5</v>
      </c>
      <c r="G15" s="10">
        <f t="shared" si="0"/>
        <v>0.91891891891891897</v>
      </c>
      <c r="H15" s="32">
        <f t="shared" si="1"/>
        <v>4.5945945945945947</v>
      </c>
      <c r="I15" s="1">
        <v>29</v>
      </c>
      <c r="J15" s="1">
        <v>5</v>
      </c>
      <c r="K15" s="10">
        <f t="shared" si="2"/>
        <v>0.93548387096774188</v>
      </c>
      <c r="L15" s="32">
        <f t="shared" si="3"/>
        <v>4.6774193548387091</v>
      </c>
      <c r="M15" s="1" t="s">
        <v>20</v>
      </c>
      <c r="N15" s="17">
        <v>27</v>
      </c>
      <c r="O15" s="18">
        <f t="shared" si="4"/>
        <v>0.72972972972972971</v>
      </c>
      <c r="P15" s="18">
        <f t="shared" si="5"/>
        <v>3.6486486486486487</v>
      </c>
      <c r="Q15" s="17"/>
      <c r="R15" s="18">
        <f t="shared" si="6"/>
        <v>0</v>
      </c>
      <c r="S15" s="18">
        <f t="shared" si="7"/>
        <v>0</v>
      </c>
      <c r="U15" s="10">
        <f t="shared" si="8"/>
        <v>17.670662598081954</v>
      </c>
    </row>
    <row r="16" spans="1:100" x14ac:dyDescent="0.25">
      <c r="A16" s="8">
        <v>8</v>
      </c>
      <c r="B16" s="35" t="s">
        <v>139</v>
      </c>
      <c r="C16" s="1">
        <v>56</v>
      </c>
      <c r="D16" s="30">
        <v>4.5</v>
      </c>
      <c r="E16" s="1">
        <v>32</v>
      </c>
      <c r="F16" s="1">
        <v>4</v>
      </c>
      <c r="G16" s="10">
        <f t="shared" si="0"/>
        <v>0.86486486486486491</v>
      </c>
      <c r="H16" s="32">
        <f t="shared" si="1"/>
        <v>4.3243243243243246</v>
      </c>
      <c r="I16" s="1">
        <v>27</v>
      </c>
      <c r="J16" s="1">
        <v>5</v>
      </c>
      <c r="K16" s="10">
        <f t="shared" si="2"/>
        <v>0.87096774193548387</v>
      </c>
      <c r="L16" s="32">
        <f t="shared" si="3"/>
        <v>4.354838709677419</v>
      </c>
      <c r="M16" s="1" t="s">
        <v>20</v>
      </c>
      <c r="N16" s="17">
        <v>33</v>
      </c>
      <c r="O16" s="18">
        <f t="shared" si="4"/>
        <v>0.89189189189189189</v>
      </c>
      <c r="P16" s="18">
        <f t="shared" si="5"/>
        <v>4.4594594594594597</v>
      </c>
      <c r="Q16" s="17"/>
      <c r="R16" s="18">
        <f t="shared" si="6"/>
        <v>0</v>
      </c>
      <c r="S16" s="18">
        <f t="shared" si="7"/>
        <v>0</v>
      </c>
      <c r="U16" s="10">
        <f t="shared" si="8"/>
        <v>17.638622493461202</v>
      </c>
    </row>
    <row r="17" spans="1:100" x14ac:dyDescent="0.25">
      <c r="A17" s="8">
        <v>9</v>
      </c>
      <c r="B17" s="35" t="s">
        <v>147</v>
      </c>
      <c r="C17" s="1">
        <v>56</v>
      </c>
      <c r="D17" s="30">
        <v>4.8</v>
      </c>
      <c r="E17" s="1">
        <v>33</v>
      </c>
      <c r="F17" s="1">
        <v>5</v>
      </c>
      <c r="G17" s="10">
        <f t="shared" si="0"/>
        <v>0.89189189189189189</v>
      </c>
      <c r="H17" s="32">
        <f t="shared" si="1"/>
        <v>4.4594594594594597</v>
      </c>
      <c r="I17" s="1">
        <v>24</v>
      </c>
      <c r="J17" s="1">
        <v>5</v>
      </c>
      <c r="K17" s="10">
        <f t="shared" si="2"/>
        <v>0.77419354838709675</v>
      </c>
      <c r="L17" s="32">
        <f t="shared" si="3"/>
        <v>3.870967741935484</v>
      </c>
      <c r="M17" s="1" t="s">
        <v>20</v>
      </c>
      <c r="N17" s="17">
        <v>32</v>
      </c>
      <c r="O17" s="18">
        <f t="shared" si="4"/>
        <v>0.86486486486486491</v>
      </c>
      <c r="P17" s="18">
        <f t="shared" si="5"/>
        <v>4.3243243243243246</v>
      </c>
      <c r="Q17" s="17"/>
      <c r="R17" s="18">
        <f t="shared" si="6"/>
        <v>0</v>
      </c>
      <c r="S17" s="18">
        <f t="shared" si="7"/>
        <v>0</v>
      </c>
      <c r="U17" s="10">
        <f t="shared" si="8"/>
        <v>17.454751525719267</v>
      </c>
    </row>
    <row r="18" spans="1:100" hidden="1" x14ac:dyDescent="0.25">
      <c r="A18" s="63">
        <v>9</v>
      </c>
      <c r="B18" s="63"/>
      <c r="C18" s="63">
        <v>56</v>
      </c>
      <c r="D18" s="91">
        <v>4.5</v>
      </c>
      <c r="E18" s="63">
        <v>33</v>
      </c>
      <c r="F18" s="63">
        <v>5</v>
      </c>
      <c r="G18" s="87">
        <f t="shared" si="0"/>
        <v>0.89189189189189189</v>
      </c>
      <c r="H18" s="88">
        <f t="shared" si="1"/>
        <v>4.4594594594594597</v>
      </c>
      <c r="I18" s="63">
        <v>25</v>
      </c>
      <c r="J18" s="63">
        <v>5</v>
      </c>
      <c r="K18" s="87">
        <f t="shared" si="2"/>
        <v>0.80645161290322576</v>
      </c>
      <c r="L18" s="88">
        <f t="shared" si="3"/>
        <v>4.032258064516129</v>
      </c>
      <c r="M18" s="63" t="s">
        <v>21</v>
      </c>
      <c r="N18" s="89">
        <v>22</v>
      </c>
      <c r="O18" s="90">
        <f t="shared" si="4"/>
        <v>0.59459459459459463</v>
      </c>
      <c r="P18" s="90">
        <f t="shared" si="5"/>
        <v>2.9729729729729732</v>
      </c>
      <c r="Q18" s="89">
        <v>27</v>
      </c>
      <c r="R18" s="90">
        <f t="shared" si="6"/>
        <v>0.87096774193548387</v>
      </c>
      <c r="S18" s="90">
        <f t="shared" si="7"/>
        <v>4.354838709677419</v>
      </c>
      <c r="T18" s="63"/>
      <c r="U18" s="87">
        <f t="shared" si="8"/>
        <v>17.346556233653008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spans="1:100" x14ac:dyDescent="0.25">
      <c r="A19" s="8">
        <v>10</v>
      </c>
      <c r="B19" s="1">
        <v>5745857799</v>
      </c>
      <c r="C19" s="1">
        <v>56</v>
      </c>
      <c r="D19" s="30">
        <v>4.8499999999999996</v>
      </c>
      <c r="E19" s="1">
        <v>33</v>
      </c>
      <c r="F19" s="1">
        <v>4</v>
      </c>
      <c r="G19" s="10">
        <f t="shared" si="0"/>
        <v>0.89189189189189189</v>
      </c>
      <c r="H19" s="32">
        <f t="shared" si="1"/>
        <v>4.4594594594594597</v>
      </c>
      <c r="I19" s="1">
        <v>23</v>
      </c>
      <c r="J19" s="1">
        <v>5</v>
      </c>
      <c r="K19" s="10">
        <f t="shared" si="2"/>
        <v>0.74193548387096775</v>
      </c>
      <c r="L19" s="32">
        <f t="shared" si="3"/>
        <v>3.709677419354839</v>
      </c>
      <c r="M19" s="1" t="s">
        <v>20</v>
      </c>
      <c r="N19" s="17">
        <v>30</v>
      </c>
      <c r="O19" s="18">
        <f t="shared" si="4"/>
        <v>0.81081081081081086</v>
      </c>
      <c r="P19" s="18">
        <f t="shared" si="5"/>
        <v>4.0540540540540544</v>
      </c>
      <c r="Q19" s="17">
        <v>26</v>
      </c>
      <c r="R19" s="18">
        <f t="shared" si="6"/>
        <v>0.83870967741935487</v>
      </c>
      <c r="S19" s="18">
        <f t="shared" si="7"/>
        <v>4.193548387096774</v>
      </c>
      <c r="U19" s="10">
        <f t="shared" si="8"/>
        <v>17.21268526591107</v>
      </c>
    </row>
    <row r="20" spans="1:100" x14ac:dyDescent="0.25">
      <c r="A20" s="8">
        <v>11</v>
      </c>
      <c r="B20" s="35" t="s">
        <v>112</v>
      </c>
      <c r="C20" s="1">
        <v>56</v>
      </c>
      <c r="D20" s="30">
        <v>4.4000000000000004</v>
      </c>
      <c r="E20" s="1">
        <v>31</v>
      </c>
      <c r="F20" s="1">
        <v>4</v>
      </c>
      <c r="G20" s="10">
        <f t="shared" si="0"/>
        <v>0.83783783783783783</v>
      </c>
      <c r="H20" s="32">
        <f t="shared" si="1"/>
        <v>4.1891891891891895</v>
      </c>
      <c r="I20" s="1">
        <v>27</v>
      </c>
      <c r="J20" s="1">
        <v>5</v>
      </c>
      <c r="K20" s="10">
        <f t="shared" si="2"/>
        <v>0.87096774193548387</v>
      </c>
      <c r="L20" s="32">
        <f t="shared" si="3"/>
        <v>4.354838709677419</v>
      </c>
      <c r="M20" s="1" t="s">
        <v>20</v>
      </c>
      <c r="N20" s="17">
        <v>29</v>
      </c>
      <c r="O20" s="18">
        <f t="shared" si="4"/>
        <v>0.78378378378378377</v>
      </c>
      <c r="P20" s="18">
        <f t="shared" si="5"/>
        <v>3.9189189189189189</v>
      </c>
      <c r="Q20" s="17"/>
      <c r="R20" s="18">
        <f t="shared" si="6"/>
        <v>0</v>
      </c>
      <c r="S20" s="18">
        <f t="shared" si="7"/>
        <v>0</v>
      </c>
      <c r="T20" s="1">
        <v>0.5</v>
      </c>
      <c r="U20" s="10">
        <f t="shared" si="8"/>
        <v>16.862946817785527</v>
      </c>
    </row>
    <row r="21" spans="1:100" x14ac:dyDescent="0.25">
      <c r="A21" s="8">
        <v>12</v>
      </c>
      <c r="B21" s="35" t="s">
        <v>86</v>
      </c>
      <c r="C21" s="1">
        <v>56</v>
      </c>
      <c r="D21" s="30">
        <v>4.5</v>
      </c>
      <c r="E21" s="1">
        <v>35</v>
      </c>
      <c r="F21" s="1">
        <v>5</v>
      </c>
      <c r="G21" s="10">
        <f t="shared" si="0"/>
        <v>0.94594594594594594</v>
      </c>
      <c r="H21" s="32">
        <f t="shared" si="1"/>
        <v>4.7297297297297298</v>
      </c>
      <c r="I21" s="1">
        <v>23</v>
      </c>
      <c r="J21" s="1">
        <v>5</v>
      </c>
      <c r="K21" s="10">
        <f t="shared" si="2"/>
        <v>0.74193548387096775</v>
      </c>
      <c r="L21" s="32">
        <f t="shared" si="3"/>
        <v>3.709677419354839</v>
      </c>
      <c r="M21" s="1" t="s">
        <v>20</v>
      </c>
      <c r="N21" s="17">
        <v>29</v>
      </c>
      <c r="O21" s="18">
        <f t="shared" si="4"/>
        <v>0.78378378378378377</v>
      </c>
      <c r="P21" s="18">
        <f t="shared" si="5"/>
        <v>3.9189189189189189</v>
      </c>
      <c r="Q21" s="17"/>
      <c r="R21" s="18">
        <f t="shared" si="6"/>
        <v>0</v>
      </c>
      <c r="S21" s="18">
        <f t="shared" si="7"/>
        <v>0</v>
      </c>
      <c r="U21" s="10">
        <f t="shared" si="8"/>
        <v>16.858326068003489</v>
      </c>
    </row>
    <row r="22" spans="1:100" x14ac:dyDescent="0.25">
      <c r="A22" s="8">
        <v>13</v>
      </c>
      <c r="B22" s="35" t="s">
        <v>99</v>
      </c>
      <c r="C22" s="1">
        <v>56</v>
      </c>
      <c r="D22" s="30">
        <v>4.6500000000000004</v>
      </c>
      <c r="E22" s="1">
        <v>28</v>
      </c>
      <c r="F22" s="1">
        <v>4</v>
      </c>
      <c r="G22" s="10">
        <f t="shared" si="0"/>
        <v>0.7567567567567568</v>
      </c>
      <c r="H22" s="32">
        <f t="shared" si="1"/>
        <v>3.7837837837837842</v>
      </c>
      <c r="I22" s="1">
        <v>22</v>
      </c>
      <c r="J22" s="1">
        <v>5</v>
      </c>
      <c r="K22" s="10">
        <f t="shared" si="2"/>
        <v>0.70967741935483875</v>
      </c>
      <c r="L22" s="32">
        <f t="shared" si="3"/>
        <v>3.5483870967741939</v>
      </c>
      <c r="M22" s="1" t="s">
        <v>20</v>
      </c>
      <c r="N22" s="17">
        <v>36</v>
      </c>
      <c r="O22" s="18">
        <f t="shared" si="4"/>
        <v>0.97297297297297303</v>
      </c>
      <c r="P22" s="18">
        <f t="shared" si="5"/>
        <v>4.8648648648648649</v>
      </c>
      <c r="Q22" s="17">
        <v>25</v>
      </c>
      <c r="R22" s="18">
        <f t="shared" si="6"/>
        <v>0.80645161290322576</v>
      </c>
      <c r="S22" s="18">
        <f t="shared" si="7"/>
        <v>4.032258064516129</v>
      </c>
      <c r="U22" s="10">
        <f t="shared" si="8"/>
        <v>16.847035745422843</v>
      </c>
    </row>
    <row r="23" spans="1:100" x14ac:dyDescent="0.25">
      <c r="A23" s="8">
        <v>14</v>
      </c>
      <c r="B23" s="35" t="s">
        <v>47</v>
      </c>
      <c r="C23" s="1">
        <v>56</v>
      </c>
      <c r="D23" s="30">
        <v>4.75</v>
      </c>
      <c r="E23" s="1">
        <v>31</v>
      </c>
      <c r="F23" s="1">
        <v>4</v>
      </c>
      <c r="G23" s="10">
        <f t="shared" si="0"/>
        <v>0.83783783783783783</v>
      </c>
      <c r="H23" s="32">
        <f t="shared" si="1"/>
        <v>4.1891891891891895</v>
      </c>
      <c r="I23" s="1">
        <v>20</v>
      </c>
      <c r="J23" s="1">
        <v>4</v>
      </c>
      <c r="K23" s="10">
        <f t="shared" si="2"/>
        <v>0.64516129032258063</v>
      </c>
      <c r="L23" s="32">
        <f t="shared" si="3"/>
        <v>3.225806451612903</v>
      </c>
      <c r="M23" s="1" t="s">
        <v>20</v>
      </c>
      <c r="N23" s="17">
        <v>30</v>
      </c>
      <c r="O23" s="18">
        <f t="shared" si="4"/>
        <v>0.81081081081081086</v>
      </c>
      <c r="P23" s="18">
        <f t="shared" si="5"/>
        <v>4.0540540540540544</v>
      </c>
      <c r="Q23" s="17">
        <v>29</v>
      </c>
      <c r="R23" s="18">
        <f t="shared" si="6"/>
        <v>0.93548387096774188</v>
      </c>
      <c r="S23" s="18">
        <f t="shared" si="7"/>
        <v>4.6774193548387091</v>
      </c>
      <c r="U23" s="10">
        <f t="shared" si="8"/>
        <v>16.842414995640802</v>
      </c>
    </row>
    <row r="24" spans="1:100" hidden="1" x14ac:dyDescent="0.25">
      <c r="A24" s="63">
        <v>16</v>
      </c>
      <c r="B24" s="63"/>
      <c r="C24" s="63">
        <v>56</v>
      </c>
      <c r="D24" s="91">
        <v>4.5999999999999996</v>
      </c>
      <c r="E24" s="63">
        <v>28</v>
      </c>
      <c r="F24" s="63">
        <v>4</v>
      </c>
      <c r="G24" s="87">
        <f t="shared" si="0"/>
        <v>0.7567567567567568</v>
      </c>
      <c r="H24" s="88">
        <f t="shared" si="1"/>
        <v>3.7837837837837842</v>
      </c>
      <c r="I24" s="63">
        <v>22</v>
      </c>
      <c r="J24" s="63">
        <v>5</v>
      </c>
      <c r="K24" s="87">
        <f t="shared" si="2"/>
        <v>0.70967741935483875</v>
      </c>
      <c r="L24" s="88">
        <f t="shared" si="3"/>
        <v>3.5483870967741939</v>
      </c>
      <c r="M24" s="63" t="s">
        <v>21</v>
      </c>
      <c r="N24" s="89">
        <v>36</v>
      </c>
      <c r="O24" s="90">
        <f t="shared" si="4"/>
        <v>0.97297297297297303</v>
      </c>
      <c r="P24" s="90">
        <f t="shared" si="5"/>
        <v>4.8648648648648649</v>
      </c>
      <c r="Q24" s="89"/>
      <c r="R24" s="90">
        <f t="shared" si="6"/>
        <v>0</v>
      </c>
      <c r="S24" s="90">
        <f t="shared" si="7"/>
        <v>0</v>
      </c>
      <c r="T24" s="63"/>
      <c r="U24" s="87">
        <f t="shared" si="8"/>
        <v>16.797035745422843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spans="1:100" hidden="1" x14ac:dyDescent="0.25">
      <c r="A25" s="1">
        <v>17</v>
      </c>
      <c r="B25" s="1"/>
      <c r="C25" s="1">
        <v>56</v>
      </c>
      <c r="D25" s="30">
        <v>4.45</v>
      </c>
      <c r="E25" s="1">
        <v>30</v>
      </c>
      <c r="F25" s="1">
        <v>4</v>
      </c>
      <c r="G25" s="10">
        <f t="shared" si="0"/>
        <v>0.81081081081081086</v>
      </c>
      <c r="H25" s="32">
        <f t="shared" si="1"/>
        <v>4.0540540540540544</v>
      </c>
      <c r="I25" s="1">
        <v>27</v>
      </c>
      <c r="J25" s="1">
        <v>5</v>
      </c>
      <c r="K25" s="10">
        <f t="shared" si="2"/>
        <v>0.87096774193548387</v>
      </c>
      <c r="L25" s="32">
        <f t="shared" si="3"/>
        <v>4.354838709677419</v>
      </c>
      <c r="M25" s="1" t="s">
        <v>21</v>
      </c>
      <c r="N25" s="17">
        <v>29</v>
      </c>
      <c r="O25" s="18">
        <f t="shared" si="4"/>
        <v>0.78378378378378377</v>
      </c>
      <c r="P25" s="18">
        <f t="shared" si="5"/>
        <v>3.9189189189189189</v>
      </c>
      <c r="Q25" s="17"/>
      <c r="R25" s="18">
        <f t="shared" si="6"/>
        <v>0</v>
      </c>
      <c r="S25" s="18">
        <f t="shared" si="7"/>
        <v>0</v>
      </c>
      <c r="T25" s="1" t="s">
        <v>24</v>
      </c>
      <c r="U25" s="10">
        <f t="shared" si="8"/>
        <v>16.777811682650395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spans="1:100" x14ac:dyDescent="0.25">
      <c r="A26" s="8">
        <v>15</v>
      </c>
      <c r="B26" s="35" t="s">
        <v>184</v>
      </c>
      <c r="C26" s="1">
        <v>56</v>
      </c>
      <c r="D26" s="30">
        <v>4.6500000000000004</v>
      </c>
      <c r="E26" s="1">
        <v>31</v>
      </c>
      <c r="F26" s="1">
        <v>4</v>
      </c>
      <c r="G26" s="10">
        <f t="shared" si="0"/>
        <v>0.83783783783783783</v>
      </c>
      <c r="H26" s="32">
        <f t="shared" si="1"/>
        <v>4.1891891891891895</v>
      </c>
      <c r="I26" s="1">
        <v>19</v>
      </c>
      <c r="J26" s="1">
        <v>4</v>
      </c>
      <c r="K26" s="10">
        <f t="shared" si="2"/>
        <v>0.61290322580645162</v>
      </c>
      <c r="L26" s="32">
        <f t="shared" si="3"/>
        <v>3.064516129032258</v>
      </c>
      <c r="M26" s="1" t="s">
        <v>20</v>
      </c>
      <c r="N26" s="17">
        <v>26</v>
      </c>
      <c r="O26" s="18">
        <f t="shared" si="4"/>
        <v>0.70270270270270274</v>
      </c>
      <c r="P26" s="18">
        <f t="shared" si="5"/>
        <v>3.5135135135135136</v>
      </c>
      <c r="Q26" s="17">
        <v>29</v>
      </c>
      <c r="R26" s="18">
        <f t="shared" si="6"/>
        <v>0.93548387096774188</v>
      </c>
      <c r="S26" s="18">
        <f t="shared" si="7"/>
        <v>4.6774193548387091</v>
      </c>
      <c r="U26" s="10">
        <f t="shared" si="8"/>
        <v>16.581124673060156</v>
      </c>
    </row>
    <row r="27" spans="1:100" hidden="1" x14ac:dyDescent="0.25">
      <c r="A27" s="63">
        <v>19</v>
      </c>
      <c r="B27" s="63"/>
      <c r="C27" s="63">
        <v>56</v>
      </c>
      <c r="D27" s="91">
        <v>4.3600000000000003</v>
      </c>
      <c r="E27" s="63">
        <v>27</v>
      </c>
      <c r="F27" s="63">
        <v>4</v>
      </c>
      <c r="G27" s="87">
        <f t="shared" si="0"/>
        <v>0.72972972972972971</v>
      </c>
      <c r="H27" s="88">
        <f t="shared" si="1"/>
        <v>3.6486486486486487</v>
      </c>
      <c r="I27" s="63">
        <v>22</v>
      </c>
      <c r="J27" s="63">
        <v>5</v>
      </c>
      <c r="K27" s="87">
        <f t="shared" si="2"/>
        <v>0.70967741935483875</v>
      </c>
      <c r="L27" s="88">
        <f t="shared" si="3"/>
        <v>3.5483870967741939</v>
      </c>
      <c r="M27" s="63" t="s">
        <v>21</v>
      </c>
      <c r="N27" s="89">
        <v>27</v>
      </c>
      <c r="O27" s="90">
        <f t="shared" si="4"/>
        <v>0.72972972972972971</v>
      </c>
      <c r="P27" s="90">
        <f t="shared" si="5"/>
        <v>3.6486486486486487</v>
      </c>
      <c r="Q27" s="89">
        <v>31</v>
      </c>
      <c r="R27" s="90">
        <f t="shared" si="6"/>
        <v>1</v>
      </c>
      <c r="S27" s="90">
        <f t="shared" si="7"/>
        <v>5</v>
      </c>
      <c r="T27" s="63"/>
      <c r="U27" s="87">
        <f t="shared" si="8"/>
        <v>16.557035745422844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spans="1:100" hidden="1" x14ac:dyDescent="0.25">
      <c r="A28" s="1">
        <v>20</v>
      </c>
      <c r="B28" s="1"/>
      <c r="C28" s="1">
        <v>56</v>
      </c>
      <c r="D28" s="30">
        <v>4.7699999999999996</v>
      </c>
      <c r="E28" s="1">
        <v>35</v>
      </c>
      <c r="F28" s="1">
        <v>5</v>
      </c>
      <c r="G28" s="10">
        <f t="shared" si="0"/>
        <v>0.94594594594594594</v>
      </c>
      <c r="H28" s="32">
        <f t="shared" si="1"/>
        <v>4.7297297297297298</v>
      </c>
      <c r="I28" s="1">
        <v>23</v>
      </c>
      <c r="J28" s="1">
        <v>5</v>
      </c>
      <c r="K28" s="10">
        <f t="shared" si="2"/>
        <v>0.74193548387096775</v>
      </c>
      <c r="L28" s="32">
        <f t="shared" si="3"/>
        <v>3.709677419354839</v>
      </c>
      <c r="M28" s="1" t="s">
        <v>21</v>
      </c>
      <c r="N28" s="17">
        <v>24</v>
      </c>
      <c r="O28" s="18">
        <f t="shared" si="4"/>
        <v>0.64864864864864868</v>
      </c>
      <c r="P28" s="18">
        <f t="shared" si="5"/>
        <v>3.2432432432432434</v>
      </c>
      <c r="Q28" s="17"/>
      <c r="R28" s="18">
        <f t="shared" si="6"/>
        <v>0</v>
      </c>
      <c r="S28" s="18">
        <f t="shared" si="7"/>
        <v>0</v>
      </c>
      <c r="U28" s="10">
        <f t="shared" si="8"/>
        <v>16.452650392327811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spans="1:100" hidden="1" x14ac:dyDescent="0.25">
      <c r="A29" s="1">
        <v>21</v>
      </c>
      <c r="B29" s="1"/>
      <c r="C29" s="1">
        <v>6</v>
      </c>
      <c r="D29" s="30">
        <v>4.6500000000000004</v>
      </c>
      <c r="E29" s="1">
        <v>31</v>
      </c>
      <c r="F29" s="1">
        <v>4</v>
      </c>
      <c r="G29" s="10">
        <f t="shared" si="0"/>
        <v>0.83783783783783783</v>
      </c>
      <c r="H29" s="32">
        <f t="shared" si="1"/>
        <v>4.1891891891891895</v>
      </c>
      <c r="I29" s="1">
        <v>22</v>
      </c>
      <c r="J29" s="1">
        <v>5</v>
      </c>
      <c r="K29" s="10">
        <f t="shared" si="2"/>
        <v>0.70967741935483875</v>
      </c>
      <c r="L29" s="32">
        <f t="shared" si="3"/>
        <v>3.5483870967741939</v>
      </c>
      <c r="M29" s="1" t="s">
        <v>21</v>
      </c>
      <c r="N29" s="17">
        <v>30</v>
      </c>
      <c r="O29" s="18">
        <f t="shared" si="4"/>
        <v>0.81081081081081086</v>
      </c>
      <c r="P29" s="18">
        <f t="shared" si="5"/>
        <v>4.0540540540540544</v>
      </c>
      <c r="Q29" s="17"/>
      <c r="R29" s="18">
        <f t="shared" si="6"/>
        <v>0</v>
      </c>
      <c r="S29" s="18">
        <f t="shared" si="7"/>
        <v>0</v>
      </c>
      <c r="U29" s="10">
        <f t="shared" si="8"/>
        <v>16.44163034001744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spans="1:100" x14ac:dyDescent="0.25">
      <c r="A30" s="8">
        <v>16</v>
      </c>
      <c r="B30" s="35" t="s">
        <v>128</v>
      </c>
      <c r="C30" s="1">
        <v>56</v>
      </c>
      <c r="D30" s="30">
        <v>4.5</v>
      </c>
      <c r="E30" s="1">
        <v>29</v>
      </c>
      <c r="F30" s="1">
        <v>4</v>
      </c>
      <c r="G30" s="10">
        <f t="shared" si="0"/>
        <v>0.78378378378378377</v>
      </c>
      <c r="H30" s="32">
        <f t="shared" si="1"/>
        <v>3.9189189189189189</v>
      </c>
      <c r="I30" s="1">
        <v>25</v>
      </c>
      <c r="J30" s="1">
        <v>5</v>
      </c>
      <c r="K30" s="10">
        <f t="shared" si="2"/>
        <v>0.80645161290322576</v>
      </c>
      <c r="L30" s="32">
        <f t="shared" si="3"/>
        <v>4.032258064516129</v>
      </c>
      <c r="M30" s="1" t="s">
        <v>20</v>
      </c>
      <c r="N30" s="17">
        <v>28</v>
      </c>
      <c r="O30" s="18">
        <f t="shared" si="4"/>
        <v>0.7567567567567568</v>
      </c>
      <c r="P30" s="18">
        <f t="shared" si="5"/>
        <v>3.7837837837837842</v>
      </c>
      <c r="Q30" s="17"/>
      <c r="R30" s="18">
        <f t="shared" si="6"/>
        <v>0</v>
      </c>
      <c r="S30" s="18">
        <f t="shared" si="7"/>
        <v>0</v>
      </c>
      <c r="U30" s="10">
        <f t="shared" si="8"/>
        <v>16.23496076721883</v>
      </c>
    </row>
    <row r="31" spans="1:100" hidden="1" x14ac:dyDescent="0.25">
      <c r="A31" s="63">
        <v>25</v>
      </c>
      <c r="B31" s="63"/>
      <c r="C31" s="63">
        <v>56</v>
      </c>
      <c r="D31" s="91">
        <v>4.2</v>
      </c>
      <c r="E31" s="63">
        <v>32</v>
      </c>
      <c r="F31" s="63">
        <v>4</v>
      </c>
      <c r="G31" s="87">
        <f t="shared" si="0"/>
        <v>0.86486486486486491</v>
      </c>
      <c r="H31" s="88">
        <f t="shared" si="1"/>
        <v>4.3243243243243246</v>
      </c>
      <c r="I31" s="63">
        <v>20</v>
      </c>
      <c r="J31" s="63">
        <v>4</v>
      </c>
      <c r="K31" s="87">
        <f t="shared" si="2"/>
        <v>0.64516129032258063</v>
      </c>
      <c r="L31" s="88">
        <f t="shared" si="3"/>
        <v>3.225806451612903</v>
      </c>
      <c r="M31" s="63" t="s">
        <v>15</v>
      </c>
      <c r="N31" s="89"/>
      <c r="O31" s="90">
        <f t="shared" si="4"/>
        <v>0</v>
      </c>
      <c r="P31" s="90">
        <f t="shared" si="5"/>
        <v>0</v>
      </c>
      <c r="Q31" s="89">
        <v>26</v>
      </c>
      <c r="R31" s="90">
        <f t="shared" si="6"/>
        <v>0.83870967741935487</v>
      </c>
      <c r="S31" s="90">
        <f t="shared" si="7"/>
        <v>4.193548387096774</v>
      </c>
      <c r="T31" s="63"/>
      <c r="U31" s="87">
        <f t="shared" si="8"/>
        <v>15.943679163034004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spans="1:100" hidden="1" x14ac:dyDescent="0.25">
      <c r="A32" s="1">
        <v>28</v>
      </c>
      <c r="B32" s="1"/>
      <c r="C32" s="1">
        <v>56</v>
      </c>
      <c r="D32" s="30">
        <v>4.5</v>
      </c>
      <c r="E32" s="1">
        <v>31</v>
      </c>
      <c r="F32" s="1">
        <v>4</v>
      </c>
      <c r="G32" s="10">
        <f t="shared" si="0"/>
        <v>0.83783783783783783</v>
      </c>
      <c r="H32" s="32">
        <f t="shared" si="1"/>
        <v>4.1891891891891895</v>
      </c>
      <c r="I32" s="1">
        <v>20</v>
      </c>
      <c r="J32" s="1">
        <v>4</v>
      </c>
      <c r="K32" s="10">
        <f t="shared" si="2"/>
        <v>0.64516129032258063</v>
      </c>
      <c r="L32" s="32">
        <f t="shared" si="3"/>
        <v>3.225806451612903</v>
      </c>
      <c r="M32" s="1" t="s">
        <v>21</v>
      </c>
      <c r="N32" s="17">
        <v>29</v>
      </c>
      <c r="O32" s="18">
        <f t="shared" si="4"/>
        <v>0.78378378378378377</v>
      </c>
      <c r="P32" s="18">
        <f t="shared" si="5"/>
        <v>3.9189189189189189</v>
      </c>
      <c r="Q32" s="17"/>
      <c r="R32" s="18">
        <f t="shared" si="6"/>
        <v>0</v>
      </c>
      <c r="S32" s="18">
        <f t="shared" si="7"/>
        <v>0</v>
      </c>
      <c r="U32" s="10">
        <f t="shared" si="8"/>
        <v>15.833914559721013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spans="1:100" s="37" customFormat="1" ht="21" customHeight="1" x14ac:dyDescent="0.4">
      <c r="A33" s="73" t="s">
        <v>189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</row>
    <row r="34" spans="1:100" x14ac:dyDescent="0.25">
      <c r="A34" s="1">
        <v>17</v>
      </c>
      <c r="B34" s="35" t="s">
        <v>129</v>
      </c>
      <c r="C34" s="1">
        <v>56</v>
      </c>
      <c r="D34" s="30">
        <v>4.3</v>
      </c>
      <c r="E34" s="1">
        <v>27</v>
      </c>
      <c r="F34" s="1">
        <v>3</v>
      </c>
      <c r="G34" s="10">
        <f t="shared" si="0"/>
        <v>0.72972972972972971</v>
      </c>
      <c r="H34" s="32">
        <f t="shared" si="1"/>
        <v>3.6486486486486487</v>
      </c>
      <c r="I34" s="1">
        <v>23</v>
      </c>
      <c r="J34" s="1">
        <v>5</v>
      </c>
      <c r="K34" s="10">
        <f t="shared" si="2"/>
        <v>0.74193548387096775</v>
      </c>
      <c r="L34" s="32">
        <f t="shared" si="3"/>
        <v>3.709677419354839</v>
      </c>
      <c r="M34" s="1" t="s">
        <v>20</v>
      </c>
      <c r="N34" s="17">
        <v>30</v>
      </c>
      <c r="O34" s="18">
        <f t="shared" si="4"/>
        <v>0.81081081081081086</v>
      </c>
      <c r="P34" s="18">
        <f t="shared" si="5"/>
        <v>4.0540540540540544</v>
      </c>
      <c r="Q34" s="17"/>
      <c r="R34" s="18">
        <f t="shared" si="6"/>
        <v>0</v>
      </c>
      <c r="S34" s="18">
        <f t="shared" si="7"/>
        <v>0</v>
      </c>
      <c r="U34" s="10">
        <f t="shared" si="8"/>
        <v>15.712380122057541</v>
      </c>
    </row>
    <row r="35" spans="1:100" x14ac:dyDescent="0.25">
      <c r="A35" s="1">
        <v>18</v>
      </c>
      <c r="B35" s="35" t="s">
        <v>91</v>
      </c>
      <c r="C35" s="1">
        <v>56</v>
      </c>
      <c r="D35" s="30">
        <v>4.25</v>
      </c>
      <c r="E35" s="1">
        <v>29</v>
      </c>
      <c r="F35" s="1">
        <v>4</v>
      </c>
      <c r="G35" s="10">
        <f t="shared" si="0"/>
        <v>0.78378378378378377</v>
      </c>
      <c r="H35" s="32">
        <f t="shared" si="1"/>
        <v>3.9189189189189189</v>
      </c>
      <c r="I35" s="1">
        <v>19</v>
      </c>
      <c r="J35" s="1">
        <v>4</v>
      </c>
      <c r="K35" s="10">
        <f t="shared" si="2"/>
        <v>0.61290322580645162</v>
      </c>
      <c r="L35" s="32">
        <f t="shared" si="3"/>
        <v>3.064516129032258</v>
      </c>
      <c r="M35" s="1" t="s">
        <v>20</v>
      </c>
      <c r="N35" s="17">
        <v>33</v>
      </c>
      <c r="O35" s="18">
        <f t="shared" si="4"/>
        <v>0.89189189189189189</v>
      </c>
      <c r="P35" s="18">
        <f t="shared" si="5"/>
        <v>4.4594594594594597</v>
      </c>
      <c r="Q35" s="17"/>
      <c r="R35" s="18">
        <f t="shared" si="6"/>
        <v>0</v>
      </c>
      <c r="S35" s="18">
        <f t="shared" si="7"/>
        <v>0</v>
      </c>
      <c r="U35" s="10">
        <f t="shared" si="8"/>
        <v>15.692894507410637</v>
      </c>
    </row>
    <row r="36" spans="1:100" hidden="1" x14ac:dyDescent="0.25">
      <c r="A36" s="63">
        <v>31</v>
      </c>
      <c r="B36" s="63"/>
      <c r="C36" s="63">
        <v>6</v>
      </c>
      <c r="D36" s="91">
        <v>4.2</v>
      </c>
      <c r="E36" s="63">
        <v>33</v>
      </c>
      <c r="F36" s="63">
        <v>5</v>
      </c>
      <c r="G36" s="87">
        <f t="shared" si="0"/>
        <v>0.89189189189189189</v>
      </c>
      <c r="H36" s="88">
        <f t="shared" si="1"/>
        <v>4.4594594594594597</v>
      </c>
      <c r="I36" s="63">
        <v>18</v>
      </c>
      <c r="J36" s="63">
        <v>4</v>
      </c>
      <c r="K36" s="87">
        <f t="shared" si="2"/>
        <v>0.58064516129032262</v>
      </c>
      <c r="L36" s="88">
        <f t="shared" si="3"/>
        <v>2.903225806451613</v>
      </c>
      <c r="M36" s="63" t="s">
        <v>21</v>
      </c>
      <c r="N36" s="89">
        <v>30</v>
      </c>
      <c r="O36" s="90">
        <f t="shared" si="4"/>
        <v>0.81081081081081086</v>
      </c>
      <c r="P36" s="90">
        <f t="shared" si="5"/>
        <v>4.0540540540540544</v>
      </c>
      <c r="Q36" s="89"/>
      <c r="R36" s="90">
        <f t="shared" si="6"/>
        <v>0</v>
      </c>
      <c r="S36" s="90">
        <f t="shared" si="7"/>
        <v>0</v>
      </c>
      <c r="T36" s="63"/>
      <c r="U36" s="87">
        <f t="shared" si="8"/>
        <v>15.616739319965125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1:100" x14ac:dyDescent="0.25">
      <c r="A37" s="1">
        <v>19</v>
      </c>
      <c r="B37" s="35" t="s">
        <v>78</v>
      </c>
      <c r="C37" s="1">
        <v>56</v>
      </c>
      <c r="D37" s="30">
        <v>4.3499999999999996</v>
      </c>
      <c r="E37" s="1">
        <v>24</v>
      </c>
      <c r="F37" s="1">
        <v>3</v>
      </c>
      <c r="G37" s="10">
        <f t="shared" si="0"/>
        <v>0.64864864864864868</v>
      </c>
      <c r="H37" s="32">
        <f t="shared" si="1"/>
        <v>3.2432432432432434</v>
      </c>
      <c r="I37" s="1">
        <v>19</v>
      </c>
      <c r="J37" s="1">
        <v>4</v>
      </c>
      <c r="K37" s="10">
        <f t="shared" si="2"/>
        <v>0.61290322580645162</v>
      </c>
      <c r="L37" s="32">
        <f t="shared" si="3"/>
        <v>3.064516129032258</v>
      </c>
      <c r="M37" s="1" t="s">
        <v>20</v>
      </c>
      <c r="N37" s="17">
        <v>30</v>
      </c>
      <c r="O37" s="18">
        <f t="shared" si="4"/>
        <v>0.81081081081081086</v>
      </c>
      <c r="P37" s="18">
        <f t="shared" si="5"/>
        <v>4.0540540540540544</v>
      </c>
      <c r="Q37" s="17">
        <v>30</v>
      </c>
      <c r="R37" s="18">
        <f t="shared" si="6"/>
        <v>0.967741935483871</v>
      </c>
      <c r="S37" s="18">
        <f t="shared" si="7"/>
        <v>4.838709677419355</v>
      </c>
      <c r="U37" s="10">
        <f t="shared" si="8"/>
        <v>15.496469049694856</v>
      </c>
    </row>
    <row r="38" spans="1:100" hidden="1" x14ac:dyDescent="0.25">
      <c r="A38" s="63">
        <v>33</v>
      </c>
      <c r="B38" s="63"/>
      <c r="C38" s="63">
        <v>6</v>
      </c>
      <c r="D38" s="91">
        <v>4.5999999999999996</v>
      </c>
      <c r="E38" s="63">
        <v>29</v>
      </c>
      <c r="F38" s="63">
        <v>4</v>
      </c>
      <c r="G38" s="87">
        <f t="shared" ref="G38:G65" si="18">E38/37</f>
        <v>0.78378378378378377</v>
      </c>
      <c r="H38" s="88">
        <f t="shared" ref="H38:H62" si="19">G38*5</f>
        <v>3.9189189189189189</v>
      </c>
      <c r="I38" s="63">
        <v>23</v>
      </c>
      <c r="J38" s="63">
        <v>5</v>
      </c>
      <c r="K38" s="87">
        <f t="shared" ref="K38:K65" si="20">I38/31</f>
        <v>0.74193548387096775</v>
      </c>
      <c r="L38" s="88">
        <f t="shared" ref="L38:L62" si="21">K38*5</f>
        <v>3.709677419354839</v>
      </c>
      <c r="M38" s="63" t="s">
        <v>15</v>
      </c>
      <c r="N38" s="89">
        <v>24</v>
      </c>
      <c r="O38" s="90">
        <f t="shared" ref="O38:O62" si="22">N38/37</f>
        <v>0.64864864864864868</v>
      </c>
      <c r="P38" s="90">
        <f t="shared" ref="P38:P62" si="23">O38*5</f>
        <v>3.2432432432432434</v>
      </c>
      <c r="Q38" s="89"/>
      <c r="R38" s="90">
        <f t="shared" ref="R38:R62" si="24">Q38/31</f>
        <v>0</v>
      </c>
      <c r="S38" s="90">
        <f t="shared" ref="S38:S62" si="25">R38*5</f>
        <v>0</v>
      </c>
      <c r="T38" s="63"/>
      <c r="U38" s="87">
        <f t="shared" ref="U38:U65" si="26">D38+H38+L38+MAX(P38,S38)</f>
        <v>15.471839581517001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spans="1:100" hidden="1" x14ac:dyDescent="0.25">
      <c r="A39" s="1">
        <v>34</v>
      </c>
      <c r="B39" s="1"/>
      <c r="C39" s="1">
        <v>6</v>
      </c>
      <c r="D39" s="30">
        <v>4.55</v>
      </c>
      <c r="E39" s="1">
        <v>29</v>
      </c>
      <c r="F39" s="1">
        <v>4</v>
      </c>
      <c r="G39" s="10">
        <f t="shared" si="18"/>
        <v>0.78378378378378377</v>
      </c>
      <c r="H39" s="32">
        <f t="shared" si="19"/>
        <v>3.9189189189189189</v>
      </c>
      <c r="I39" s="1">
        <v>23</v>
      </c>
      <c r="J39" s="1">
        <v>5</v>
      </c>
      <c r="K39" s="10">
        <f t="shared" si="20"/>
        <v>0.74193548387096775</v>
      </c>
      <c r="L39" s="32">
        <f t="shared" si="21"/>
        <v>3.709677419354839</v>
      </c>
      <c r="M39" s="1" t="s">
        <v>21</v>
      </c>
      <c r="N39" s="17">
        <v>24</v>
      </c>
      <c r="O39" s="18">
        <f t="shared" si="22"/>
        <v>0.64864864864864868</v>
      </c>
      <c r="P39" s="18">
        <f t="shared" si="23"/>
        <v>3.2432432432432434</v>
      </c>
      <c r="Q39" s="17"/>
      <c r="R39" s="18">
        <f t="shared" si="24"/>
        <v>0</v>
      </c>
      <c r="S39" s="18">
        <f t="shared" si="25"/>
        <v>0</v>
      </c>
      <c r="U39" s="10">
        <f t="shared" si="26"/>
        <v>15.421839581517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spans="1:100" hidden="1" x14ac:dyDescent="0.25">
      <c r="A40" s="1">
        <v>35</v>
      </c>
      <c r="B40" s="1"/>
      <c r="C40" s="1">
        <v>56</v>
      </c>
      <c r="D40" s="30">
        <v>4.5999999999999996</v>
      </c>
      <c r="E40" s="1">
        <v>22</v>
      </c>
      <c r="F40" s="1">
        <v>3</v>
      </c>
      <c r="G40" s="10">
        <f t="shared" si="18"/>
        <v>0.59459459459459463</v>
      </c>
      <c r="H40" s="32">
        <f t="shared" si="19"/>
        <v>2.9729729729729732</v>
      </c>
      <c r="I40" s="1">
        <v>24</v>
      </c>
      <c r="J40" s="1">
        <v>5</v>
      </c>
      <c r="K40" s="10">
        <f t="shared" si="20"/>
        <v>0.77419354838709675</v>
      </c>
      <c r="L40" s="32">
        <f t="shared" si="21"/>
        <v>3.870967741935484</v>
      </c>
      <c r="M40" s="1" t="s">
        <v>21</v>
      </c>
      <c r="N40" s="17">
        <v>29</v>
      </c>
      <c r="O40" s="18">
        <f t="shared" si="22"/>
        <v>0.78378378378378377</v>
      </c>
      <c r="P40" s="18">
        <f t="shared" si="23"/>
        <v>3.9189189189189189</v>
      </c>
      <c r="Q40" s="17"/>
      <c r="R40" s="18">
        <f t="shared" si="24"/>
        <v>0</v>
      </c>
      <c r="S40" s="18">
        <f t="shared" si="25"/>
        <v>0</v>
      </c>
      <c r="U40" s="10">
        <f t="shared" si="26"/>
        <v>15.362859633827377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1:100" hidden="1" x14ac:dyDescent="0.25">
      <c r="A41" s="1">
        <v>36</v>
      </c>
      <c r="B41" s="1"/>
      <c r="C41" s="1">
        <v>56</v>
      </c>
      <c r="D41" s="30">
        <v>4.5999999999999996</v>
      </c>
      <c r="E41" s="1">
        <v>32</v>
      </c>
      <c r="F41" s="1">
        <v>4</v>
      </c>
      <c r="G41" s="10">
        <f t="shared" si="18"/>
        <v>0.86486486486486491</v>
      </c>
      <c r="H41" s="32">
        <f t="shared" si="19"/>
        <v>4.3243243243243246</v>
      </c>
      <c r="I41" s="1">
        <v>16</v>
      </c>
      <c r="J41" s="1">
        <v>4</v>
      </c>
      <c r="K41" s="10">
        <f t="shared" si="20"/>
        <v>0.5161290322580645</v>
      </c>
      <c r="L41" s="32">
        <f t="shared" si="21"/>
        <v>2.5806451612903225</v>
      </c>
      <c r="M41" s="1" t="s">
        <v>21</v>
      </c>
      <c r="N41" s="17">
        <v>28</v>
      </c>
      <c r="O41" s="18">
        <f t="shared" si="22"/>
        <v>0.7567567567567568</v>
      </c>
      <c r="P41" s="18">
        <f t="shared" si="23"/>
        <v>3.7837837837837842</v>
      </c>
      <c r="Q41" s="17"/>
      <c r="R41" s="18">
        <f t="shared" si="24"/>
        <v>0</v>
      </c>
      <c r="S41" s="18">
        <f t="shared" si="25"/>
        <v>0</v>
      </c>
      <c r="U41" s="10">
        <f t="shared" si="26"/>
        <v>15.28875326939843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1:100" hidden="1" x14ac:dyDescent="0.25">
      <c r="A42" s="1">
        <v>37</v>
      </c>
      <c r="B42" s="1"/>
      <c r="C42" s="1">
        <v>56</v>
      </c>
      <c r="D42" s="30">
        <v>4.2</v>
      </c>
      <c r="E42" s="1">
        <v>32</v>
      </c>
      <c r="F42" s="1">
        <v>4</v>
      </c>
      <c r="G42" s="10">
        <f t="shared" si="18"/>
        <v>0.86486486486486491</v>
      </c>
      <c r="H42" s="32">
        <f t="shared" si="19"/>
        <v>4.3243243243243246</v>
      </c>
      <c r="I42" s="1">
        <v>20</v>
      </c>
      <c r="J42" s="1">
        <v>4</v>
      </c>
      <c r="K42" s="10">
        <f t="shared" si="20"/>
        <v>0.64516129032258063</v>
      </c>
      <c r="L42" s="32">
        <f t="shared" si="21"/>
        <v>3.225806451612903</v>
      </c>
      <c r="M42" s="1" t="s">
        <v>21</v>
      </c>
      <c r="N42" s="17">
        <v>26</v>
      </c>
      <c r="O42" s="18">
        <f t="shared" si="22"/>
        <v>0.70270270270270274</v>
      </c>
      <c r="P42" s="18">
        <f t="shared" si="23"/>
        <v>3.5135135135135136</v>
      </c>
      <c r="Q42" s="17"/>
      <c r="R42" s="18">
        <f t="shared" si="24"/>
        <v>0</v>
      </c>
      <c r="S42" s="18">
        <f t="shared" si="25"/>
        <v>0</v>
      </c>
      <c r="U42" s="10">
        <f t="shared" si="26"/>
        <v>15.263644289450744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1:100" x14ac:dyDescent="0.25">
      <c r="A43" s="1">
        <v>20</v>
      </c>
      <c r="B43" s="35" t="s">
        <v>158</v>
      </c>
      <c r="C43" s="1">
        <v>56</v>
      </c>
      <c r="D43" s="30">
        <v>4.2</v>
      </c>
      <c r="E43" s="1">
        <v>29</v>
      </c>
      <c r="F43" s="1">
        <v>4</v>
      </c>
      <c r="G43" s="10">
        <f t="shared" si="18"/>
        <v>0.78378378378378377</v>
      </c>
      <c r="H43" s="32">
        <f t="shared" si="19"/>
        <v>3.9189189189189189</v>
      </c>
      <c r="I43" s="1">
        <v>19</v>
      </c>
      <c r="J43" s="1">
        <v>4</v>
      </c>
      <c r="K43" s="10">
        <f t="shared" si="20"/>
        <v>0.61290322580645162</v>
      </c>
      <c r="L43" s="32">
        <f t="shared" si="21"/>
        <v>3.064516129032258</v>
      </c>
      <c r="M43" s="1" t="s">
        <v>20</v>
      </c>
      <c r="N43" s="17">
        <v>29</v>
      </c>
      <c r="O43" s="18">
        <f t="shared" si="22"/>
        <v>0.78378378378378377</v>
      </c>
      <c r="P43" s="18">
        <f t="shared" si="23"/>
        <v>3.9189189189189189</v>
      </c>
      <c r="Q43" s="17">
        <v>25</v>
      </c>
      <c r="R43" s="18">
        <f t="shared" si="24"/>
        <v>0.80645161290322576</v>
      </c>
      <c r="S43" s="18">
        <f t="shared" si="25"/>
        <v>4.032258064516129</v>
      </c>
      <c r="U43" s="10">
        <f t="shared" si="26"/>
        <v>15.215693112467306</v>
      </c>
    </row>
    <row r="44" spans="1:100" s="38" customFormat="1" x14ac:dyDescent="0.25">
      <c r="A44" s="9">
        <v>21</v>
      </c>
      <c r="B44" s="35" t="s">
        <v>145</v>
      </c>
      <c r="C44" s="9">
        <v>56</v>
      </c>
      <c r="D44" s="39">
        <v>4.55</v>
      </c>
      <c r="E44" s="9">
        <v>24</v>
      </c>
      <c r="F44" s="9">
        <v>3</v>
      </c>
      <c r="G44" s="40">
        <f t="shared" ref="G44" si="27">E44/37</f>
        <v>0.64864864864864868</v>
      </c>
      <c r="H44" s="41">
        <f t="shared" ref="H44" si="28">G44*5</f>
        <v>3.2432432432432434</v>
      </c>
      <c r="I44" s="9">
        <v>20</v>
      </c>
      <c r="J44" s="9">
        <v>4</v>
      </c>
      <c r="K44" s="40">
        <f t="shared" ref="K44" si="29">I44/31</f>
        <v>0.64516129032258063</v>
      </c>
      <c r="L44" s="41">
        <f t="shared" ref="L44" si="30">K44*5</f>
        <v>3.225806451612903</v>
      </c>
      <c r="M44" s="9" t="s">
        <v>20</v>
      </c>
      <c r="N44" s="42">
        <v>31</v>
      </c>
      <c r="O44" s="43">
        <f t="shared" ref="O44" si="31">N44/37</f>
        <v>0.83783783783783783</v>
      </c>
      <c r="P44" s="43">
        <f t="shared" ref="P44" si="32">O44*5</f>
        <v>4.1891891891891895</v>
      </c>
      <c r="Q44" s="42"/>
      <c r="R44" s="43">
        <f t="shared" ref="R44" si="33">Q44/31</f>
        <v>0</v>
      </c>
      <c r="S44" s="43">
        <f t="shared" ref="S44" si="34">R44*5</f>
        <v>0</v>
      </c>
      <c r="T44" s="9">
        <v>0.5</v>
      </c>
      <c r="U44" s="40">
        <f>D44+H44+L44+MAX(P44,S44)</f>
        <v>15.208238884045336</v>
      </c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</row>
    <row r="45" spans="1:100" x14ac:dyDescent="0.25">
      <c r="A45" s="1">
        <v>22</v>
      </c>
      <c r="B45" s="35" t="s">
        <v>72</v>
      </c>
      <c r="C45" s="1">
        <v>56</v>
      </c>
      <c r="D45" s="30">
        <v>4.21</v>
      </c>
      <c r="E45" s="1">
        <v>31</v>
      </c>
      <c r="F45" s="1">
        <v>4</v>
      </c>
      <c r="G45" s="10">
        <f t="shared" si="18"/>
        <v>0.83783783783783783</v>
      </c>
      <c r="H45" s="32">
        <f t="shared" si="19"/>
        <v>4.1891891891891895</v>
      </c>
      <c r="I45" s="1">
        <v>20</v>
      </c>
      <c r="J45" s="1">
        <v>4</v>
      </c>
      <c r="K45" s="10">
        <f t="shared" si="20"/>
        <v>0.64516129032258063</v>
      </c>
      <c r="L45" s="32">
        <f t="shared" si="21"/>
        <v>3.225806451612903</v>
      </c>
      <c r="M45" s="1" t="s">
        <v>20</v>
      </c>
      <c r="N45" s="17">
        <v>26</v>
      </c>
      <c r="O45" s="18">
        <f t="shared" si="22"/>
        <v>0.70270270270270274</v>
      </c>
      <c r="P45" s="18">
        <f t="shared" si="23"/>
        <v>3.5135135135135136</v>
      </c>
      <c r="Q45" s="17"/>
      <c r="R45" s="18">
        <f t="shared" si="24"/>
        <v>0</v>
      </c>
      <c r="S45" s="18">
        <f t="shared" si="25"/>
        <v>0</v>
      </c>
      <c r="U45" s="10">
        <f t="shared" si="26"/>
        <v>15.138509154315608</v>
      </c>
    </row>
    <row r="46" spans="1:100" hidden="1" x14ac:dyDescent="0.25">
      <c r="A46" s="63">
        <v>40</v>
      </c>
      <c r="B46" s="63"/>
      <c r="C46" s="63">
        <v>56</v>
      </c>
      <c r="D46" s="91">
        <v>4.3</v>
      </c>
      <c r="E46" s="63">
        <v>28</v>
      </c>
      <c r="F46" s="63">
        <v>3</v>
      </c>
      <c r="G46" s="87">
        <f t="shared" si="18"/>
        <v>0.7567567567567568</v>
      </c>
      <c r="H46" s="88">
        <f t="shared" si="19"/>
        <v>3.7837837837837842</v>
      </c>
      <c r="I46" s="63">
        <v>21</v>
      </c>
      <c r="J46" s="63">
        <v>4</v>
      </c>
      <c r="K46" s="87">
        <f t="shared" si="20"/>
        <v>0.67741935483870963</v>
      </c>
      <c r="L46" s="88">
        <f t="shared" si="21"/>
        <v>3.387096774193548</v>
      </c>
      <c r="M46" s="63" t="s">
        <v>21</v>
      </c>
      <c r="N46" s="89">
        <v>27</v>
      </c>
      <c r="O46" s="90">
        <f t="shared" si="22"/>
        <v>0.72972972972972971</v>
      </c>
      <c r="P46" s="90">
        <f t="shared" si="23"/>
        <v>3.6486486486486487</v>
      </c>
      <c r="Q46" s="89"/>
      <c r="R46" s="90">
        <f t="shared" si="24"/>
        <v>0</v>
      </c>
      <c r="S46" s="90">
        <f t="shared" si="25"/>
        <v>0</v>
      </c>
      <c r="T46" s="63"/>
      <c r="U46" s="87">
        <f t="shared" si="26"/>
        <v>15.11952920662598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spans="1:100" hidden="1" x14ac:dyDescent="0.25">
      <c r="A47" s="1">
        <v>42</v>
      </c>
      <c r="B47" s="1"/>
      <c r="C47" s="1">
        <v>56</v>
      </c>
      <c r="D47" s="30">
        <v>4.3600000000000003</v>
      </c>
      <c r="E47" s="1">
        <v>30</v>
      </c>
      <c r="F47" s="1">
        <v>4</v>
      </c>
      <c r="G47" s="10">
        <f t="shared" si="18"/>
        <v>0.81081081081081086</v>
      </c>
      <c r="H47" s="32">
        <f t="shared" si="19"/>
        <v>4.0540540540540544</v>
      </c>
      <c r="I47" s="1">
        <v>21</v>
      </c>
      <c r="J47" s="1">
        <v>4</v>
      </c>
      <c r="K47" s="10">
        <f t="shared" si="20"/>
        <v>0.67741935483870963</v>
      </c>
      <c r="L47" s="32">
        <f t="shared" si="21"/>
        <v>3.387096774193548</v>
      </c>
      <c r="M47" s="1" t="s">
        <v>21</v>
      </c>
      <c r="N47" s="17">
        <v>23</v>
      </c>
      <c r="O47" s="18">
        <f t="shared" si="22"/>
        <v>0.6216216216216216</v>
      </c>
      <c r="P47" s="18">
        <f t="shared" si="23"/>
        <v>3.1081081081081079</v>
      </c>
      <c r="Q47" s="17"/>
      <c r="R47" s="18">
        <f t="shared" si="24"/>
        <v>0</v>
      </c>
      <c r="S47" s="18">
        <f t="shared" si="25"/>
        <v>0</v>
      </c>
      <c r="U47" s="10">
        <f t="shared" si="26"/>
        <v>14.909258936355712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1:100" hidden="1" x14ac:dyDescent="0.25">
      <c r="A48" s="1">
        <v>43</v>
      </c>
      <c r="B48" s="1"/>
      <c r="C48" s="1">
        <v>56</v>
      </c>
      <c r="D48" s="30">
        <v>4.13</v>
      </c>
      <c r="E48" s="1">
        <v>24</v>
      </c>
      <c r="F48" s="1">
        <v>3</v>
      </c>
      <c r="G48" s="10">
        <f t="shared" si="18"/>
        <v>0.64864864864864868</v>
      </c>
      <c r="H48" s="32">
        <f t="shared" si="19"/>
        <v>3.2432432432432434</v>
      </c>
      <c r="I48" s="1">
        <v>20</v>
      </c>
      <c r="J48" s="1">
        <v>4</v>
      </c>
      <c r="K48" s="10">
        <f t="shared" si="20"/>
        <v>0.64516129032258063</v>
      </c>
      <c r="L48" s="32">
        <f t="shared" si="21"/>
        <v>3.225806451612903</v>
      </c>
      <c r="M48" s="1" t="s">
        <v>21</v>
      </c>
      <c r="N48" s="17"/>
      <c r="O48" s="18">
        <f t="shared" si="22"/>
        <v>0</v>
      </c>
      <c r="P48" s="18">
        <f t="shared" si="23"/>
        <v>0</v>
      </c>
      <c r="Q48" s="17">
        <v>26</v>
      </c>
      <c r="R48" s="18">
        <f t="shared" si="24"/>
        <v>0.83870967741935487</v>
      </c>
      <c r="S48" s="18">
        <f t="shared" si="25"/>
        <v>4.193548387096774</v>
      </c>
      <c r="U48" s="10">
        <f t="shared" si="26"/>
        <v>14.792598081952919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spans="1:100" x14ac:dyDescent="0.25">
      <c r="A49" s="1">
        <v>23</v>
      </c>
      <c r="B49" s="35" t="s">
        <v>115</v>
      </c>
      <c r="C49" s="1">
        <v>56</v>
      </c>
      <c r="D49" s="30">
        <v>4.05</v>
      </c>
      <c r="E49" s="1">
        <v>29</v>
      </c>
      <c r="F49" s="1">
        <v>4</v>
      </c>
      <c r="G49" s="10">
        <f t="shared" si="18"/>
        <v>0.78378378378378377</v>
      </c>
      <c r="H49" s="32">
        <f t="shared" si="19"/>
        <v>3.9189189189189189</v>
      </c>
      <c r="I49" s="1">
        <v>17</v>
      </c>
      <c r="J49" s="1">
        <v>4</v>
      </c>
      <c r="K49" s="10">
        <f t="shared" si="20"/>
        <v>0.54838709677419351</v>
      </c>
      <c r="L49" s="32">
        <f t="shared" si="21"/>
        <v>2.7419354838709675</v>
      </c>
      <c r="M49" s="1" t="s">
        <v>20</v>
      </c>
      <c r="N49" s="17">
        <v>25</v>
      </c>
      <c r="O49" s="18">
        <f t="shared" si="22"/>
        <v>0.67567567567567566</v>
      </c>
      <c r="P49" s="18">
        <f t="shared" si="23"/>
        <v>3.3783783783783781</v>
      </c>
      <c r="Q49" s="17">
        <v>25</v>
      </c>
      <c r="R49" s="18">
        <f t="shared" si="24"/>
        <v>0.80645161290322576</v>
      </c>
      <c r="S49" s="18">
        <f t="shared" si="25"/>
        <v>4.032258064516129</v>
      </c>
      <c r="U49" s="10">
        <f t="shared" si="26"/>
        <v>14.743112467306016</v>
      </c>
    </row>
    <row r="50" spans="1:100" hidden="1" x14ac:dyDescent="0.25">
      <c r="A50" s="63">
        <v>45</v>
      </c>
      <c r="B50" s="63"/>
      <c r="C50" s="63">
        <v>56</v>
      </c>
      <c r="D50" s="91">
        <v>4.2699999999999996</v>
      </c>
      <c r="E50" s="63">
        <v>32</v>
      </c>
      <c r="F50" s="63">
        <v>4</v>
      </c>
      <c r="G50" s="87">
        <f t="shared" si="18"/>
        <v>0.86486486486486491</v>
      </c>
      <c r="H50" s="88">
        <f t="shared" si="19"/>
        <v>4.3243243243243246</v>
      </c>
      <c r="I50" s="63">
        <v>18</v>
      </c>
      <c r="J50" s="63">
        <v>4</v>
      </c>
      <c r="K50" s="87">
        <f t="shared" si="20"/>
        <v>0.58064516129032262</v>
      </c>
      <c r="L50" s="88">
        <f t="shared" si="21"/>
        <v>2.903225806451613</v>
      </c>
      <c r="M50" s="63" t="s">
        <v>21</v>
      </c>
      <c r="N50" s="89">
        <v>24</v>
      </c>
      <c r="O50" s="90">
        <f t="shared" si="22"/>
        <v>0.64864864864864868</v>
      </c>
      <c r="P50" s="90">
        <f t="shared" si="23"/>
        <v>3.2432432432432434</v>
      </c>
      <c r="Q50" s="89"/>
      <c r="R50" s="90">
        <f t="shared" si="24"/>
        <v>0</v>
      </c>
      <c r="S50" s="90">
        <f t="shared" si="25"/>
        <v>0</v>
      </c>
      <c r="T50" s="63"/>
      <c r="U50" s="87">
        <f t="shared" si="26"/>
        <v>14.740793374019182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spans="1:100" x14ac:dyDescent="0.25">
      <c r="A51" s="1">
        <v>24</v>
      </c>
      <c r="B51" s="35" t="s">
        <v>168</v>
      </c>
      <c r="C51" s="1">
        <v>6</v>
      </c>
      <c r="D51" s="30">
        <v>4.0999999999999996</v>
      </c>
      <c r="E51" s="1">
        <v>28</v>
      </c>
      <c r="F51" s="1">
        <v>4</v>
      </c>
      <c r="G51" s="10">
        <f t="shared" si="18"/>
        <v>0.7567567567567568</v>
      </c>
      <c r="H51" s="32">
        <f t="shared" si="19"/>
        <v>3.7837837837837842</v>
      </c>
      <c r="I51" s="1">
        <v>21</v>
      </c>
      <c r="J51" s="1">
        <v>4</v>
      </c>
      <c r="K51" s="10">
        <f t="shared" si="20"/>
        <v>0.67741935483870963</v>
      </c>
      <c r="L51" s="32">
        <f t="shared" si="21"/>
        <v>3.387096774193548</v>
      </c>
      <c r="M51" s="1" t="s">
        <v>20</v>
      </c>
      <c r="N51" s="17">
        <v>25</v>
      </c>
      <c r="O51" s="18">
        <f t="shared" si="22"/>
        <v>0.67567567567567566</v>
      </c>
      <c r="P51" s="18">
        <f t="shared" si="23"/>
        <v>3.3783783783783781</v>
      </c>
      <c r="Q51" s="17"/>
      <c r="R51" s="18">
        <f t="shared" si="24"/>
        <v>0</v>
      </c>
      <c r="S51" s="18">
        <f t="shared" si="25"/>
        <v>0</v>
      </c>
      <c r="U51" s="10">
        <f t="shared" si="26"/>
        <v>14.649258936355711</v>
      </c>
    </row>
    <row r="52" spans="1:100" x14ac:dyDescent="0.25">
      <c r="A52" s="1">
        <v>25</v>
      </c>
      <c r="B52" s="35" t="s">
        <v>163</v>
      </c>
      <c r="C52" s="1">
        <v>56</v>
      </c>
      <c r="D52" s="30">
        <v>4.0999999999999996</v>
      </c>
      <c r="E52" s="1">
        <v>26</v>
      </c>
      <c r="F52" s="1">
        <v>3</v>
      </c>
      <c r="G52" s="10">
        <f t="shared" si="18"/>
        <v>0.70270270270270274</v>
      </c>
      <c r="H52" s="32">
        <f t="shared" si="19"/>
        <v>3.5135135135135136</v>
      </c>
      <c r="I52" s="1">
        <v>15</v>
      </c>
      <c r="J52" s="1">
        <v>4</v>
      </c>
      <c r="K52" s="10">
        <f t="shared" si="20"/>
        <v>0.4838709677419355</v>
      </c>
      <c r="L52" s="32">
        <f t="shared" si="21"/>
        <v>2.4193548387096775</v>
      </c>
      <c r="M52" s="1" t="s">
        <v>20</v>
      </c>
      <c r="N52" s="17">
        <v>19</v>
      </c>
      <c r="O52" s="18">
        <f t="shared" si="22"/>
        <v>0.51351351351351349</v>
      </c>
      <c r="P52" s="18">
        <f t="shared" si="23"/>
        <v>2.5675675675675675</v>
      </c>
      <c r="Q52" s="17">
        <v>25</v>
      </c>
      <c r="R52" s="18">
        <f t="shared" si="24"/>
        <v>0.80645161290322576</v>
      </c>
      <c r="S52" s="18">
        <f t="shared" si="25"/>
        <v>4.032258064516129</v>
      </c>
      <c r="U52" s="10">
        <f t="shared" si="26"/>
        <v>14.065126416739322</v>
      </c>
    </row>
    <row r="53" spans="1:100" hidden="1" x14ac:dyDescent="0.25">
      <c r="A53" s="63">
        <v>51</v>
      </c>
      <c r="B53" s="63"/>
      <c r="C53" s="63">
        <v>56</v>
      </c>
      <c r="D53" s="91">
        <v>4.2</v>
      </c>
      <c r="E53" s="63">
        <v>27</v>
      </c>
      <c r="F53" s="63">
        <v>4</v>
      </c>
      <c r="G53" s="87">
        <f t="shared" si="18"/>
        <v>0.72972972972972971</v>
      </c>
      <c r="H53" s="88">
        <f t="shared" si="19"/>
        <v>3.6486486486486487</v>
      </c>
      <c r="I53" s="63">
        <v>20</v>
      </c>
      <c r="J53" s="63">
        <v>4</v>
      </c>
      <c r="K53" s="87">
        <f t="shared" si="20"/>
        <v>0.64516129032258063</v>
      </c>
      <c r="L53" s="88">
        <f t="shared" si="21"/>
        <v>3.225806451612903</v>
      </c>
      <c r="M53" s="63" t="s">
        <v>21</v>
      </c>
      <c r="N53" s="89">
        <v>22</v>
      </c>
      <c r="O53" s="90">
        <f t="shared" si="22"/>
        <v>0.59459459459459463</v>
      </c>
      <c r="P53" s="90">
        <f t="shared" si="23"/>
        <v>2.9729729729729732</v>
      </c>
      <c r="Q53" s="89"/>
      <c r="R53" s="90">
        <f t="shared" si="24"/>
        <v>0</v>
      </c>
      <c r="S53" s="90">
        <f t="shared" si="25"/>
        <v>0</v>
      </c>
      <c r="T53" s="63"/>
      <c r="U53" s="87">
        <f t="shared" si="26"/>
        <v>14.047428073234526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spans="1:100" x14ac:dyDescent="0.25">
      <c r="A54" s="1">
        <v>26</v>
      </c>
      <c r="B54" s="35" t="s">
        <v>87</v>
      </c>
      <c r="C54" s="1">
        <v>56</v>
      </c>
      <c r="D54" s="30">
        <v>4.3499999999999996</v>
      </c>
      <c r="E54" s="1">
        <v>29</v>
      </c>
      <c r="F54" s="1">
        <v>4</v>
      </c>
      <c r="G54" s="10">
        <f t="shared" si="18"/>
        <v>0.78378378378378377</v>
      </c>
      <c r="H54" s="32">
        <f t="shared" si="19"/>
        <v>3.9189189189189189</v>
      </c>
      <c r="I54" s="1">
        <v>16</v>
      </c>
      <c r="J54" s="1">
        <v>4</v>
      </c>
      <c r="K54" s="10">
        <f t="shared" si="20"/>
        <v>0.5161290322580645</v>
      </c>
      <c r="L54" s="32">
        <f t="shared" si="21"/>
        <v>2.5806451612903225</v>
      </c>
      <c r="M54" s="1" t="s">
        <v>20</v>
      </c>
      <c r="N54" s="17">
        <v>20</v>
      </c>
      <c r="O54" s="18">
        <f t="shared" si="22"/>
        <v>0.54054054054054057</v>
      </c>
      <c r="P54" s="18">
        <f t="shared" si="23"/>
        <v>2.7027027027027026</v>
      </c>
      <c r="Q54" s="17"/>
      <c r="R54" s="18">
        <f t="shared" si="24"/>
        <v>0</v>
      </c>
      <c r="S54" s="18">
        <f t="shared" si="25"/>
        <v>0</v>
      </c>
      <c r="U54" s="10">
        <f t="shared" si="26"/>
        <v>13.552266782911943</v>
      </c>
    </row>
    <row r="55" spans="1:100" hidden="1" x14ac:dyDescent="0.25">
      <c r="A55" s="63">
        <v>53</v>
      </c>
      <c r="B55" s="63"/>
      <c r="C55" s="63">
        <v>56</v>
      </c>
      <c r="D55" s="91">
        <v>3.75</v>
      </c>
      <c r="E55" s="63">
        <v>29</v>
      </c>
      <c r="F55" s="63">
        <v>4</v>
      </c>
      <c r="G55" s="87">
        <f t="shared" si="18"/>
        <v>0.78378378378378377</v>
      </c>
      <c r="H55" s="88">
        <f t="shared" si="19"/>
        <v>3.9189189189189189</v>
      </c>
      <c r="I55" s="63">
        <v>15</v>
      </c>
      <c r="J55" s="63">
        <v>4</v>
      </c>
      <c r="K55" s="87">
        <f t="shared" si="20"/>
        <v>0.4838709677419355</v>
      </c>
      <c r="L55" s="88">
        <f t="shared" si="21"/>
        <v>2.4193548387096775</v>
      </c>
      <c r="M55" s="63" t="s">
        <v>21</v>
      </c>
      <c r="N55" s="89">
        <v>25</v>
      </c>
      <c r="O55" s="90">
        <f t="shared" si="22"/>
        <v>0.67567567567567566</v>
      </c>
      <c r="P55" s="90">
        <f t="shared" si="23"/>
        <v>3.3783783783783781</v>
      </c>
      <c r="Q55" s="89"/>
      <c r="R55" s="90">
        <f t="shared" si="24"/>
        <v>0</v>
      </c>
      <c r="S55" s="90">
        <f t="shared" si="25"/>
        <v>0</v>
      </c>
      <c r="T55" s="63"/>
      <c r="U55" s="87">
        <f t="shared" si="26"/>
        <v>13.466652136006974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spans="1:100" x14ac:dyDescent="0.25">
      <c r="A56" s="1">
        <v>27</v>
      </c>
      <c r="B56" s="35" t="s">
        <v>161</v>
      </c>
      <c r="C56" s="1">
        <v>46</v>
      </c>
      <c r="D56" s="30">
        <v>4.2</v>
      </c>
      <c r="E56" s="1">
        <v>27</v>
      </c>
      <c r="F56" s="1">
        <v>3</v>
      </c>
      <c r="G56" s="10">
        <f t="shared" si="18"/>
        <v>0.72972972972972971</v>
      </c>
      <c r="H56" s="32">
        <f t="shared" si="19"/>
        <v>3.6486486486486487</v>
      </c>
      <c r="I56" s="1">
        <v>17</v>
      </c>
      <c r="J56" s="1">
        <v>4</v>
      </c>
      <c r="K56" s="10">
        <f t="shared" si="20"/>
        <v>0.54838709677419351</v>
      </c>
      <c r="L56" s="32">
        <f t="shared" si="21"/>
        <v>2.7419354838709675</v>
      </c>
      <c r="M56" s="1" t="s">
        <v>20</v>
      </c>
      <c r="N56" s="17">
        <v>19</v>
      </c>
      <c r="O56" s="18">
        <f t="shared" si="22"/>
        <v>0.51351351351351349</v>
      </c>
      <c r="P56" s="18">
        <f t="shared" si="23"/>
        <v>2.5675675675675675</v>
      </c>
      <c r="Q56" s="17"/>
      <c r="R56" s="18">
        <f t="shared" si="24"/>
        <v>0</v>
      </c>
      <c r="S56" s="18">
        <f t="shared" si="25"/>
        <v>0</v>
      </c>
      <c r="U56" s="10">
        <f t="shared" si="26"/>
        <v>13.158151700087185</v>
      </c>
    </row>
    <row r="57" spans="1:100" hidden="1" x14ac:dyDescent="0.25">
      <c r="A57" s="63">
        <v>55</v>
      </c>
      <c r="B57" s="63"/>
      <c r="C57" s="63">
        <v>56</v>
      </c>
      <c r="D57" s="91">
        <v>3.75</v>
      </c>
      <c r="E57" s="63">
        <v>23</v>
      </c>
      <c r="F57" s="63">
        <v>3</v>
      </c>
      <c r="G57" s="87">
        <f t="shared" si="18"/>
        <v>0.6216216216216216</v>
      </c>
      <c r="H57" s="88">
        <f t="shared" si="19"/>
        <v>3.1081081081081079</v>
      </c>
      <c r="I57" s="63">
        <v>16</v>
      </c>
      <c r="J57" s="63">
        <v>4</v>
      </c>
      <c r="K57" s="87">
        <f t="shared" si="20"/>
        <v>0.5161290322580645</v>
      </c>
      <c r="L57" s="88">
        <f t="shared" si="21"/>
        <v>2.5806451612903225</v>
      </c>
      <c r="M57" s="63" t="s">
        <v>21</v>
      </c>
      <c r="N57" s="89">
        <v>24</v>
      </c>
      <c r="O57" s="90">
        <f t="shared" si="22"/>
        <v>0.64864864864864868</v>
      </c>
      <c r="P57" s="90">
        <f t="shared" si="23"/>
        <v>3.2432432432432434</v>
      </c>
      <c r="Q57" s="89">
        <v>23</v>
      </c>
      <c r="R57" s="90">
        <f t="shared" si="24"/>
        <v>0.74193548387096775</v>
      </c>
      <c r="S57" s="90">
        <f t="shared" si="25"/>
        <v>3.709677419354839</v>
      </c>
      <c r="T57" s="63"/>
      <c r="U57" s="87">
        <f t="shared" si="26"/>
        <v>13.148430688753269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spans="1:100" hidden="1" x14ac:dyDescent="0.25">
      <c r="A58" s="1">
        <v>57</v>
      </c>
      <c r="B58" s="1"/>
      <c r="C58" s="1">
        <v>56</v>
      </c>
      <c r="D58" s="30">
        <v>3.9</v>
      </c>
      <c r="E58" s="1">
        <v>31</v>
      </c>
      <c r="F58" s="1">
        <v>4</v>
      </c>
      <c r="G58" s="10">
        <f t="shared" si="18"/>
        <v>0.83783783783783783</v>
      </c>
      <c r="H58" s="32">
        <f t="shared" si="19"/>
        <v>4.1891891891891895</v>
      </c>
      <c r="I58" s="1">
        <v>10</v>
      </c>
      <c r="J58" s="1">
        <v>3</v>
      </c>
      <c r="K58" s="10">
        <f t="shared" si="20"/>
        <v>0.32258064516129031</v>
      </c>
      <c r="L58" s="32">
        <f t="shared" si="21"/>
        <v>1.6129032258064515</v>
      </c>
      <c r="M58" s="1" t="s">
        <v>21</v>
      </c>
      <c r="N58" s="17">
        <v>23</v>
      </c>
      <c r="O58" s="18">
        <f t="shared" si="22"/>
        <v>0.6216216216216216</v>
      </c>
      <c r="P58" s="18">
        <f t="shared" si="23"/>
        <v>3.1081081081081079</v>
      </c>
      <c r="Q58" s="17"/>
      <c r="R58" s="18">
        <f t="shared" si="24"/>
        <v>0</v>
      </c>
      <c r="S58" s="18">
        <f t="shared" si="25"/>
        <v>0</v>
      </c>
      <c r="U58" s="10">
        <f t="shared" si="26"/>
        <v>12.810200523103749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spans="1:100" hidden="1" x14ac:dyDescent="0.25">
      <c r="A59" s="1">
        <v>59</v>
      </c>
      <c r="B59" s="1"/>
      <c r="C59" s="1">
        <v>56</v>
      </c>
      <c r="D59" s="30">
        <v>3.95</v>
      </c>
      <c r="E59" s="1">
        <v>25</v>
      </c>
      <c r="F59" s="1">
        <v>3</v>
      </c>
      <c r="G59" s="10">
        <f t="shared" si="18"/>
        <v>0.67567567567567566</v>
      </c>
      <c r="H59" s="32">
        <f t="shared" si="19"/>
        <v>3.3783783783783781</v>
      </c>
      <c r="I59" s="1">
        <v>17</v>
      </c>
      <c r="J59" s="1">
        <v>4</v>
      </c>
      <c r="K59" s="10">
        <f t="shared" si="20"/>
        <v>0.54838709677419351</v>
      </c>
      <c r="L59" s="32">
        <f t="shared" si="21"/>
        <v>2.7419354838709675</v>
      </c>
      <c r="M59" s="1" t="s">
        <v>21</v>
      </c>
      <c r="N59" s="17">
        <v>18</v>
      </c>
      <c r="O59" s="18">
        <f t="shared" si="22"/>
        <v>0.48648648648648651</v>
      </c>
      <c r="P59" s="18">
        <f t="shared" si="23"/>
        <v>2.4324324324324325</v>
      </c>
      <c r="Q59" s="17"/>
      <c r="R59" s="18">
        <f t="shared" si="24"/>
        <v>0</v>
      </c>
      <c r="S59" s="18">
        <f t="shared" si="25"/>
        <v>0</v>
      </c>
      <c r="U59" s="10">
        <f t="shared" si="26"/>
        <v>12.502746294681778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spans="1:100" x14ac:dyDescent="0.25">
      <c r="A60" s="1">
        <v>28</v>
      </c>
      <c r="B60" s="1" t="s">
        <v>42</v>
      </c>
      <c r="C60" s="1">
        <v>56</v>
      </c>
      <c r="D60" s="30">
        <v>4.25</v>
      </c>
      <c r="E60" s="1">
        <v>23</v>
      </c>
      <c r="F60" s="1">
        <v>3</v>
      </c>
      <c r="G60" s="10">
        <f t="shared" si="18"/>
        <v>0.6216216216216216</v>
      </c>
      <c r="H60" s="32">
        <f t="shared" si="19"/>
        <v>3.1081081081081079</v>
      </c>
      <c r="I60" s="1">
        <v>19</v>
      </c>
      <c r="J60" s="1">
        <v>4</v>
      </c>
      <c r="K60" s="10">
        <f t="shared" si="20"/>
        <v>0.61290322580645162</v>
      </c>
      <c r="L60" s="32">
        <f t="shared" si="21"/>
        <v>3.064516129032258</v>
      </c>
      <c r="M60" s="1" t="s">
        <v>20</v>
      </c>
      <c r="N60" s="17">
        <v>14</v>
      </c>
      <c r="O60" s="18">
        <f t="shared" si="22"/>
        <v>0.3783783783783784</v>
      </c>
      <c r="P60" s="18">
        <f t="shared" si="23"/>
        <v>1.8918918918918921</v>
      </c>
      <c r="Q60" s="17"/>
      <c r="R60" s="18">
        <f t="shared" si="24"/>
        <v>0</v>
      </c>
      <c r="S60" s="18">
        <f t="shared" si="25"/>
        <v>0</v>
      </c>
      <c r="U60" s="10">
        <f t="shared" si="26"/>
        <v>12.314516129032256</v>
      </c>
    </row>
    <row r="61" spans="1:100" hidden="1" x14ac:dyDescent="0.25">
      <c r="A61" s="63">
        <v>61</v>
      </c>
      <c r="B61" s="63"/>
      <c r="C61" s="63">
        <v>56</v>
      </c>
      <c r="D61" s="91">
        <v>3.67</v>
      </c>
      <c r="E61" s="63">
        <v>21</v>
      </c>
      <c r="F61" s="63">
        <v>3</v>
      </c>
      <c r="G61" s="87">
        <f t="shared" si="18"/>
        <v>0.56756756756756754</v>
      </c>
      <c r="H61" s="88">
        <f t="shared" si="19"/>
        <v>2.8378378378378377</v>
      </c>
      <c r="I61" s="63">
        <v>19</v>
      </c>
      <c r="J61" s="63">
        <v>4</v>
      </c>
      <c r="K61" s="87">
        <f t="shared" si="20"/>
        <v>0.61290322580645162</v>
      </c>
      <c r="L61" s="88">
        <f t="shared" si="21"/>
        <v>3.064516129032258</v>
      </c>
      <c r="M61" s="63" t="s">
        <v>21</v>
      </c>
      <c r="N61" s="89">
        <v>18</v>
      </c>
      <c r="O61" s="90">
        <f t="shared" si="22"/>
        <v>0.48648648648648651</v>
      </c>
      <c r="P61" s="90">
        <f t="shared" si="23"/>
        <v>2.4324324324324325</v>
      </c>
      <c r="Q61" s="89"/>
      <c r="R61" s="90">
        <f t="shared" si="24"/>
        <v>0</v>
      </c>
      <c r="S61" s="90">
        <f t="shared" si="25"/>
        <v>0</v>
      </c>
      <c r="T61" s="63"/>
      <c r="U61" s="87">
        <f t="shared" si="26"/>
        <v>12.004786399302528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hidden="1" x14ac:dyDescent="0.25">
      <c r="A62" s="1">
        <v>62</v>
      </c>
      <c r="B62" s="1"/>
      <c r="C62" s="1">
        <v>56</v>
      </c>
      <c r="D62" s="30">
        <v>4.45</v>
      </c>
      <c r="E62" s="1">
        <v>33</v>
      </c>
      <c r="F62" s="1">
        <v>5</v>
      </c>
      <c r="G62" s="10">
        <f t="shared" si="18"/>
        <v>0.89189189189189189</v>
      </c>
      <c r="H62" s="32">
        <f t="shared" si="19"/>
        <v>4.4594594594594597</v>
      </c>
      <c r="I62" s="1">
        <v>19</v>
      </c>
      <c r="J62" s="1">
        <v>4</v>
      </c>
      <c r="K62" s="10">
        <f t="shared" si="20"/>
        <v>0.61290322580645162</v>
      </c>
      <c r="L62" s="32">
        <f t="shared" si="21"/>
        <v>3.064516129032258</v>
      </c>
      <c r="M62" s="1" t="s">
        <v>21</v>
      </c>
      <c r="N62" s="17"/>
      <c r="O62" s="18">
        <f t="shared" si="22"/>
        <v>0</v>
      </c>
      <c r="P62" s="18">
        <f t="shared" si="23"/>
        <v>0</v>
      </c>
      <c r="Q62" s="17"/>
      <c r="R62" s="18">
        <f t="shared" si="24"/>
        <v>0</v>
      </c>
      <c r="S62" s="18">
        <f t="shared" si="25"/>
        <v>0</v>
      </c>
      <c r="U62" s="10">
        <f t="shared" si="26"/>
        <v>11.973975588491717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hidden="1" x14ac:dyDescent="0.25">
      <c r="A63" s="1">
        <v>66</v>
      </c>
      <c r="B63" s="1"/>
      <c r="C63" s="1">
        <v>56</v>
      </c>
      <c r="D63" s="30">
        <v>3.14</v>
      </c>
      <c r="E63" s="1">
        <v>26</v>
      </c>
      <c r="F63" s="1">
        <v>3</v>
      </c>
      <c r="G63" s="10">
        <f t="shared" si="18"/>
        <v>0.70270270270270274</v>
      </c>
      <c r="H63" s="32">
        <f t="shared" ref="H63:H66" si="35">G63*5</f>
        <v>3.5135135135135136</v>
      </c>
      <c r="I63" s="1">
        <v>17</v>
      </c>
      <c r="J63" s="1">
        <v>4</v>
      </c>
      <c r="K63" s="10">
        <f t="shared" si="20"/>
        <v>0.54838709677419351</v>
      </c>
      <c r="L63" s="32">
        <f t="shared" ref="L63:L66" si="36">K63*5</f>
        <v>2.7419354838709675</v>
      </c>
      <c r="M63" s="1" t="s">
        <v>15</v>
      </c>
      <c r="N63" s="17">
        <v>15</v>
      </c>
      <c r="O63" s="18">
        <f t="shared" ref="O63:O66" si="37">N63/37</f>
        <v>0.40540540540540543</v>
      </c>
      <c r="P63" s="18">
        <f t="shared" ref="P63:P66" si="38">O63*5</f>
        <v>2.0270270270270272</v>
      </c>
      <c r="Q63" s="17"/>
      <c r="R63" s="18">
        <f t="shared" ref="R63:R66" si="39">Q63/31</f>
        <v>0</v>
      </c>
      <c r="S63" s="18">
        <f t="shared" ref="S63:S66" si="40">R63*5</f>
        <v>0</v>
      </c>
      <c r="U63" s="10">
        <f t="shared" si="26"/>
        <v>11.422476024411509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hidden="1" x14ac:dyDescent="0.25">
      <c r="A64" s="1">
        <v>68</v>
      </c>
      <c r="B64" s="1"/>
      <c r="C64" s="1">
        <v>56</v>
      </c>
      <c r="D64" s="30">
        <v>3.65</v>
      </c>
      <c r="E64" s="1">
        <v>16</v>
      </c>
      <c r="F64" s="1">
        <v>3</v>
      </c>
      <c r="G64" s="10">
        <f t="shared" si="18"/>
        <v>0.43243243243243246</v>
      </c>
      <c r="H64" s="32">
        <f t="shared" si="35"/>
        <v>2.1621621621621623</v>
      </c>
      <c r="I64" s="1">
        <v>15</v>
      </c>
      <c r="J64" s="1">
        <v>2.4</v>
      </c>
      <c r="K64" s="10">
        <f t="shared" si="20"/>
        <v>0.4838709677419355</v>
      </c>
      <c r="L64" s="32">
        <f t="shared" si="36"/>
        <v>2.4193548387096775</v>
      </c>
      <c r="M64" s="1" t="s">
        <v>15</v>
      </c>
      <c r="N64" s="17">
        <v>19</v>
      </c>
      <c r="O64" s="18">
        <f t="shared" si="37"/>
        <v>0.51351351351351349</v>
      </c>
      <c r="P64" s="18">
        <f t="shared" si="38"/>
        <v>2.5675675675675675</v>
      </c>
      <c r="Q64" s="17">
        <v>14</v>
      </c>
      <c r="R64" s="18">
        <f t="shared" si="39"/>
        <v>0.45161290322580644</v>
      </c>
      <c r="S64" s="18">
        <f t="shared" si="40"/>
        <v>2.258064516129032</v>
      </c>
      <c r="U64" s="10">
        <f t="shared" si="26"/>
        <v>10.799084568439408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1:100" hidden="1" x14ac:dyDescent="0.25">
      <c r="A65" s="1">
        <v>67</v>
      </c>
      <c r="B65" s="1"/>
      <c r="C65" s="1">
        <v>56</v>
      </c>
      <c r="D65" s="30">
        <v>3.9</v>
      </c>
      <c r="E65" s="1">
        <v>20</v>
      </c>
      <c r="F65" s="1">
        <v>3</v>
      </c>
      <c r="G65" s="10">
        <f t="shared" si="18"/>
        <v>0.54054054054054057</v>
      </c>
      <c r="H65" s="32">
        <f t="shared" si="35"/>
        <v>2.7027027027027026</v>
      </c>
      <c r="I65" s="1">
        <v>11</v>
      </c>
      <c r="J65" s="1">
        <v>3</v>
      </c>
      <c r="K65" s="10">
        <f t="shared" si="20"/>
        <v>0.35483870967741937</v>
      </c>
      <c r="L65" s="32">
        <f t="shared" si="36"/>
        <v>1.774193548387097</v>
      </c>
      <c r="M65" s="1" t="s">
        <v>21</v>
      </c>
      <c r="N65" s="17">
        <v>14</v>
      </c>
      <c r="O65" s="18">
        <f t="shared" si="37"/>
        <v>0.3783783783783784</v>
      </c>
      <c r="P65" s="18">
        <f t="shared" si="38"/>
        <v>1.8918918918918921</v>
      </c>
      <c r="Q65" s="17"/>
      <c r="R65" s="18">
        <f t="shared" si="39"/>
        <v>0</v>
      </c>
      <c r="S65" s="18">
        <f t="shared" si="40"/>
        <v>0</v>
      </c>
      <c r="U65" s="10">
        <f t="shared" si="26"/>
        <v>10.268788142981691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spans="1:100" x14ac:dyDescent="0.25">
      <c r="A66" s="1">
        <v>29</v>
      </c>
      <c r="B66" s="35" t="s">
        <v>114</v>
      </c>
      <c r="C66" s="1">
        <v>56</v>
      </c>
      <c r="D66" s="30">
        <v>3.74</v>
      </c>
      <c r="E66" s="1">
        <v>25</v>
      </c>
      <c r="F66" s="1">
        <v>3</v>
      </c>
      <c r="G66" s="10">
        <f t="shared" ref="G66" si="41">E66/37</f>
        <v>0.67567567567567566</v>
      </c>
      <c r="H66" s="32">
        <f t="shared" si="35"/>
        <v>3.3783783783783781</v>
      </c>
      <c r="I66" s="1">
        <v>19</v>
      </c>
      <c r="J66" s="1">
        <v>4</v>
      </c>
      <c r="K66" s="10">
        <f t="shared" ref="K66" si="42">I66/31</f>
        <v>0.61290322580645162</v>
      </c>
      <c r="L66" s="32">
        <f t="shared" si="36"/>
        <v>3.064516129032258</v>
      </c>
      <c r="M66" s="1" t="s">
        <v>20</v>
      </c>
      <c r="N66" s="17">
        <v>19</v>
      </c>
      <c r="O66" s="18">
        <f t="shared" si="37"/>
        <v>0.51351351351351349</v>
      </c>
      <c r="P66" s="18">
        <f t="shared" si="38"/>
        <v>2.5675675675675675</v>
      </c>
      <c r="Q66" s="17">
        <v>17</v>
      </c>
      <c r="R66" s="18">
        <f t="shared" si="39"/>
        <v>0.54838709677419351</v>
      </c>
      <c r="S66" s="18">
        <f t="shared" si="40"/>
        <v>2.7419354838709675</v>
      </c>
      <c r="U66" s="10">
        <f t="shared" ref="U66" si="43">D66+H66+L66+MAX(P66,S66)</f>
        <v>12.924829991281605</v>
      </c>
    </row>
    <row r="67" spans="1:100" s="65" customFormat="1" x14ac:dyDescent="0.25"/>
    <row r="68" spans="1:100" s="65" customFormat="1" x14ac:dyDescent="0.25"/>
    <row r="69" spans="1:100" s="65" customFormat="1" x14ac:dyDescent="0.25"/>
    <row r="70" spans="1:100" s="65" customFormat="1" x14ac:dyDescent="0.25"/>
    <row r="71" spans="1:100" s="65" customFormat="1" x14ac:dyDescent="0.25"/>
    <row r="72" spans="1:100" s="65" customFormat="1" x14ac:dyDescent="0.25"/>
    <row r="73" spans="1:100" s="65" customFormat="1" x14ac:dyDescent="0.25"/>
    <row r="74" spans="1:100" s="65" customFormat="1" x14ac:dyDescent="0.25"/>
    <row r="75" spans="1:100" s="65" customFormat="1" x14ac:dyDescent="0.25"/>
    <row r="76" spans="1:100" s="65" customFormat="1" x14ac:dyDescent="0.25"/>
    <row r="77" spans="1:100" s="65" customFormat="1" x14ac:dyDescent="0.25"/>
    <row r="78" spans="1:100" s="65" customFormat="1" x14ac:dyDescent="0.25"/>
    <row r="79" spans="1:100" s="65" customFormat="1" x14ac:dyDescent="0.25"/>
    <row r="80" spans="1:100" s="65" customFormat="1" x14ac:dyDescent="0.25"/>
    <row r="81" s="65" customFormat="1" x14ac:dyDescent="0.25"/>
    <row r="82" s="65" customFormat="1" x14ac:dyDescent="0.25"/>
    <row r="83" s="65" customFormat="1" x14ac:dyDescent="0.25"/>
    <row r="84" s="65" customFormat="1" x14ac:dyDescent="0.25"/>
    <row r="85" s="65" customFormat="1" x14ac:dyDescent="0.25"/>
    <row r="86" s="65" customFormat="1" x14ac:dyDescent="0.25"/>
    <row r="87" s="65" customFormat="1" x14ac:dyDescent="0.25"/>
    <row r="88" s="65" customFormat="1" x14ac:dyDescent="0.25"/>
    <row r="89" s="65" customFormat="1" x14ac:dyDescent="0.25"/>
    <row r="90" s="65" customFormat="1" x14ac:dyDescent="0.25"/>
    <row r="91" s="65" customFormat="1" x14ac:dyDescent="0.25"/>
    <row r="92" s="65" customFormat="1" x14ac:dyDescent="0.25"/>
    <row r="93" s="65" customFormat="1" x14ac:dyDescent="0.25"/>
    <row r="94" s="65" customFormat="1" x14ac:dyDescent="0.25"/>
    <row r="95" s="65" customFormat="1" x14ac:dyDescent="0.25"/>
    <row r="96" s="65" customFormat="1" x14ac:dyDescent="0.25"/>
    <row r="97" s="65" customFormat="1" x14ac:dyDescent="0.25"/>
    <row r="98" s="65" customFormat="1" x14ac:dyDescent="0.25"/>
    <row r="99" s="65" customFormat="1" x14ac:dyDescent="0.25"/>
    <row r="100" s="65" customFormat="1" x14ac:dyDescent="0.25"/>
    <row r="101" s="65" customFormat="1" x14ac:dyDescent="0.25"/>
    <row r="102" s="65" customFormat="1" x14ac:dyDescent="0.25"/>
    <row r="103" s="65" customFormat="1" x14ac:dyDescent="0.25"/>
    <row r="104" s="65" customFormat="1" x14ac:dyDescent="0.25"/>
    <row r="105" s="65" customFormat="1" x14ac:dyDescent="0.25"/>
    <row r="106" s="65" customFormat="1" x14ac:dyDescent="0.25"/>
    <row r="107" s="65" customFormat="1" x14ac:dyDescent="0.25"/>
    <row r="108" s="65" customFormat="1" x14ac:dyDescent="0.25"/>
    <row r="109" s="65" customFormat="1" x14ac:dyDescent="0.25"/>
    <row r="110" s="65" customFormat="1" x14ac:dyDescent="0.25"/>
    <row r="111" s="65" customFormat="1" x14ac:dyDescent="0.25"/>
    <row r="112" s="65" customFormat="1" x14ac:dyDescent="0.25"/>
    <row r="113" s="65" customFormat="1" x14ac:dyDescent="0.25"/>
    <row r="114" s="65" customFormat="1" x14ac:dyDescent="0.25"/>
    <row r="115" s="65" customFormat="1" x14ac:dyDescent="0.25"/>
    <row r="116" s="65" customFormat="1" x14ac:dyDescent="0.25"/>
    <row r="117" s="65" customFormat="1" x14ac:dyDescent="0.25"/>
    <row r="118" s="65" customFormat="1" x14ac:dyDescent="0.25"/>
    <row r="119" s="65" customFormat="1" x14ac:dyDescent="0.25"/>
    <row r="120" s="65" customFormat="1" x14ac:dyDescent="0.25"/>
    <row r="121" s="65" customFormat="1" x14ac:dyDescent="0.25"/>
    <row r="122" s="65" customFormat="1" x14ac:dyDescent="0.25"/>
    <row r="123" s="65" customFormat="1" x14ac:dyDescent="0.25"/>
    <row r="124" s="65" customFormat="1" x14ac:dyDescent="0.25"/>
    <row r="125" s="65" customFormat="1" x14ac:dyDescent="0.25"/>
    <row r="126" s="65" customFormat="1" x14ac:dyDescent="0.25"/>
    <row r="127" s="65" customFormat="1" x14ac:dyDescent="0.25"/>
    <row r="128" s="65" customFormat="1" x14ac:dyDescent="0.25"/>
    <row r="129" s="65" customFormat="1" x14ac:dyDescent="0.25"/>
    <row r="130" s="65" customFormat="1" x14ac:dyDescent="0.25"/>
    <row r="131" s="65" customFormat="1" x14ac:dyDescent="0.25"/>
    <row r="132" s="65" customFormat="1" x14ac:dyDescent="0.25"/>
    <row r="133" s="65" customFormat="1" x14ac:dyDescent="0.25"/>
    <row r="134" s="65" customFormat="1" x14ac:dyDescent="0.25"/>
    <row r="135" s="65" customFormat="1" x14ac:dyDescent="0.25"/>
    <row r="136" s="65" customFormat="1" x14ac:dyDescent="0.25"/>
    <row r="137" s="65" customFormat="1" x14ac:dyDescent="0.25"/>
    <row r="138" s="65" customFormat="1" x14ac:dyDescent="0.25"/>
    <row r="139" s="65" customFormat="1" x14ac:dyDescent="0.25"/>
    <row r="140" s="65" customFormat="1" x14ac:dyDescent="0.25"/>
    <row r="141" s="65" customFormat="1" x14ac:dyDescent="0.25"/>
    <row r="142" s="65" customFormat="1" x14ac:dyDescent="0.25"/>
    <row r="143" s="65" customFormat="1" x14ac:dyDescent="0.25"/>
    <row r="144" s="65" customFormat="1" x14ac:dyDescent="0.25"/>
    <row r="145" s="65" customFormat="1" x14ac:dyDescent="0.25"/>
    <row r="146" s="65" customFormat="1" x14ac:dyDescent="0.25"/>
    <row r="147" s="65" customFormat="1" x14ac:dyDescent="0.25"/>
    <row r="148" s="65" customFormat="1" x14ac:dyDescent="0.25"/>
    <row r="149" s="65" customFormat="1" x14ac:dyDescent="0.25"/>
    <row r="150" s="65" customFormat="1" x14ac:dyDescent="0.25"/>
    <row r="151" s="65" customFormat="1" x14ac:dyDescent="0.25"/>
    <row r="152" s="65" customFormat="1" x14ac:dyDescent="0.25"/>
    <row r="153" s="65" customFormat="1" x14ac:dyDescent="0.25"/>
    <row r="154" s="65" customFormat="1" x14ac:dyDescent="0.25"/>
    <row r="155" s="65" customFormat="1" x14ac:dyDescent="0.25"/>
    <row r="156" s="65" customFormat="1" x14ac:dyDescent="0.25"/>
    <row r="157" s="65" customFormat="1" x14ac:dyDescent="0.25"/>
    <row r="158" s="65" customFormat="1" x14ac:dyDescent="0.25"/>
    <row r="159" s="65" customFormat="1" x14ac:dyDescent="0.25"/>
    <row r="160" s="65" customFormat="1" x14ac:dyDescent="0.25"/>
    <row r="161" s="65" customFormat="1" x14ac:dyDescent="0.25"/>
    <row r="162" s="65" customFormat="1" x14ac:dyDescent="0.25"/>
    <row r="163" s="65" customFormat="1" x14ac:dyDescent="0.25"/>
    <row r="164" s="65" customFormat="1" x14ac:dyDescent="0.25"/>
    <row r="165" s="65" customFormat="1" x14ac:dyDescent="0.25"/>
    <row r="166" s="65" customFormat="1" x14ac:dyDescent="0.25"/>
    <row r="167" s="65" customFormat="1" x14ac:dyDescent="0.25"/>
    <row r="168" s="65" customFormat="1" x14ac:dyDescent="0.25"/>
    <row r="169" s="65" customFormat="1" x14ac:dyDescent="0.25"/>
    <row r="170" s="65" customFormat="1" x14ac:dyDescent="0.25"/>
    <row r="171" s="65" customFormat="1" x14ac:dyDescent="0.25"/>
    <row r="172" s="65" customFormat="1" x14ac:dyDescent="0.25"/>
    <row r="173" s="65" customFormat="1" x14ac:dyDescent="0.25"/>
    <row r="174" s="65" customFormat="1" x14ac:dyDescent="0.25"/>
    <row r="175" s="65" customFormat="1" x14ac:dyDescent="0.25"/>
    <row r="176" s="65" customFormat="1" x14ac:dyDescent="0.25"/>
    <row r="177" s="65" customFormat="1" x14ac:dyDescent="0.25"/>
    <row r="178" s="65" customFormat="1" x14ac:dyDescent="0.25"/>
    <row r="179" s="65" customFormat="1" x14ac:dyDescent="0.25"/>
    <row r="180" s="65" customFormat="1" x14ac:dyDescent="0.25"/>
    <row r="181" s="65" customFormat="1" x14ac:dyDescent="0.25"/>
    <row r="182" s="65" customFormat="1" x14ac:dyDescent="0.25"/>
    <row r="183" s="65" customFormat="1" x14ac:dyDescent="0.25"/>
    <row r="184" s="65" customFormat="1" x14ac:dyDescent="0.25"/>
    <row r="185" s="65" customFormat="1" x14ac:dyDescent="0.25"/>
    <row r="186" s="65" customFormat="1" x14ac:dyDescent="0.25"/>
    <row r="187" s="65" customFormat="1" x14ac:dyDescent="0.25"/>
    <row r="188" s="65" customFormat="1" x14ac:dyDescent="0.25"/>
    <row r="189" s="65" customFormat="1" x14ac:dyDescent="0.25"/>
    <row r="190" s="65" customFormat="1" x14ac:dyDescent="0.25"/>
    <row r="191" s="65" customFormat="1" x14ac:dyDescent="0.25"/>
    <row r="192" s="65" customFormat="1" x14ac:dyDescent="0.25"/>
    <row r="193" s="65" customFormat="1" x14ac:dyDescent="0.25"/>
    <row r="194" s="65" customFormat="1" x14ac:dyDescent="0.25"/>
    <row r="195" s="65" customFormat="1" x14ac:dyDescent="0.25"/>
    <row r="196" s="65" customFormat="1" x14ac:dyDescent="0.25"/>
    <row r="197" s="65" customFormat="1" x14ac:dyDescent="0.25"/>
    <row r="198" s="65" customFormat="1" x14ac:dyDescent="0.25"/>
    <row r="199" s="65" customFormat="1" x14ac:dyDescent="0.25"/>
    <row r="200" s="65" customFormat="1" x14ac:dyDescent="0.25"/>
    <row r="201" s="65" customFormat="1" x14ac:dyDescent="0.25"/>
    <row r="202" s="65" customFormat="1" x14ac:dyDescent="0.25"/>
    <row r="203" s="65" customFormat="1" x14ac:dyDescent="0.25"/>
    <row r="204" s="65" customFormat="1" x14ac:dyDescent="0.25"/>
    <row r="205" s="65" customFormat="1" x14ac:dyDescent="0.25"/>
    <row r="206" s="65" customFormat="1" x14ac:dyDescent="0.25"/>
    <row r="207" s="65" customFormat="1" x14ac:dyDescent="0.25"/>
    <row r="208" s="65" customFormat="1" x14ac:dyDescent="0.25"/>
    <row r="209" s="65" customFormat="1" x14ac:dyDescent="0.25"/>
    <row r="210" s="65" customFormat="1" x14ac:dyDescent="0.25"/>
    <row r="211" s="65" customFormat="1" x14ac:dyDescent="0.25"/>
    <row r="212" s="65" customFormat="1" x14ac:dyDescent="0.25"/>
    <row r="213" s="65" customFormat="1" x14ac:dyDescent="0.25"/>
    <row r="214" s="65" customFormat="1" x14ac:dyDescent="0.25"/>
    <row r="215" s="65" customFormat="1" x14ac:dyDescent="0.25"/>
    <row r="216" s="65" customFormat="1" x14ac:dyDescent="0.25"/>
    <row r="217" s="65" customFormat="1" x14ac:dyDescent="0.25"/>
    <row r="218" s="65" customFormat="1" x14ac:dyDescent="0.25"/>
    <row r="219" s="65" customFormat="1" x14ac:dyDescent="0.25"/>
    <row r="220" s="65" customFormat="1" x14ac:dyDescent="0.25"/>
    <row r="221" s="65" customFormat="1" x14ac:dyDescent="0.25"/>
    <row r="222" s="65" customFormat="1" x14ac:dyDescent="0.25"/>
    <row r="223" s="65" customFormat="1" x14ac:dyDescent="0.25"/>
    <row r="224" s="65" customFormat="1" x14ac:dyDescent="0.25"/>
    <row r="225" spans="20:21" s="65" customFormat="1" x14ac:dyDescent="0.25"/>
    <row r="226" spans="20:21" s="65" customFormat="1" x14ac:dyDescent="0.25"/>
    <row r="227" spans="20:21" s="65" customFormat="1" x14ac:dyDescent="0.25"/>
    <row r="228" spans="20:21" s="65" customFormat="1" x14ac:dyDescent="0.25"/>
    <row r="229" spans="20:21" s="65" customFormat="1" x14ac:dyDescent="0.25"/>
    <row r="230" spans="20:21" s="65" customFormat="1" x14ac:dyDescent="0.25"/>
    <row r="231" spans="20:21" s="65" customFormat="1" x14ac:dyDescent="0.25"/>
    <row r="232" spans="20:21" s="65" customFormat="1" x14ac:dyDescent="0.25"/>
    <row r="233" spans="20:21" s="65" customFormat="1" x14ac:dyDescent="0.25"/>
    <row r="234" spans="20:21" x14ac:dyDescent="0.25">
      <c r="T234" s="63"/>
      <c r="U234" s="63"/>
    </row>
  </sheetData>
  <sheetProtection algorithmName="SHA-512" hashValue="X63xfvc01WlWCmrNlUvU2PSBlsnDip9G6uJ54Bj0uDt5wSXwWO9cDtziGD7kWN2z7QamiQF53DJF9HUcUDFFrQ==" saltValue="AzP97dJG9cA/W23+oYU/oA==" spinCount="100000" sheet="1" objects="1" scenarios="1"/>
  <autoFilter ref="A1:S65">
    <filterColumn colId="12">
      <filters>
        <filter val="социально-экономический 1"/>
      </filters>
    </filterColumn>
    <sortState ref="A2:U168">
      <sortCondition ref="M1:M112"/>
    </sortState>
  </autoFilter>
  <mergeCells count="3">
    <mergeCell ref="N1:S1"/>
    <mergeCell ref="A6:U6"/>
    <mergeCell ref="A33:U33"/>
  </mergeCells>
  <conditionalFormatting sqref="E7:E10 E45:E65 E14:E32 E34:E43">
    <cfRule type="cellIs" dxfId="63" priority="24" operator="lessThan">
      <formula>28</formula>
    </cfRule>
  </conditionalFormatting>
  <conditionalFormatting sqref="I7:I10 I45:I65 I14:I32 I34:I43">
    <cfRule type="cellIs" dxfId="62" priority="23" operator="lessThan">
      <formula>18</formula>
    </cfRule>
  </conditionalFormatting>
  <conditionalFormatting sqref="N7:N10 N45:N65 N14:N32 N34:N43">
    <cfRule type="cellIs" dxfId="61" priority="22" operator="lessThan">
      <formula>29</formula>
    </cfRule>
  </conditionalFormatting>
  <conditionalFormatting sqref="Q7:Q10 Q45:Q65 Q14:Q32 Q34:Q43">
    <cfRule type="cellIs" dxfId="60" priority="21" operator="lessThan">
      <formula>23</formula>
    </cfRule>
  </conditionalFormatting>
  <conditionalFormatting sqref="Q11">
    <cfRule type="cellIs" dxfId="59" priority="17" operator="lessThan">
      <formula>23</formula>
    </cfRule>
  </conditionalFormatting>
  <conditionalFormatting sqref="E11">
    <cfRule type="cellIs" dxfId="58" priority="20" operator="lessThan">
      <formula>28</formula>
    </cfRule>
  </conditionalFormatting>
  <conditionalFormatting sqref="I11">
    <cfRule type="cellIs" dxfId="57" priority="19" operator="lessThan">
      <formula>18</formula>
    </cfRule>
  </conditionalFormatting>
  <conditionalFormatting sqref="N11">
    <cfRule type="cellIs" dxfId="56" priority="18" operator="lessThan">
      <formula>29</formula>
    </cfRule>
  </conditionalFormatting>
  <conditionalFormatting sqref="Q13">
    <cfRule type="cellIs" dxfId="55" priority="13" operator="lessThan">
      <formula>23</formula>
    </cfRule>
  </conditionalFormatting>
  <conditionalFormatting sqref="E13">
    <cfRule type="cellIs" dxfId="54" priority="16" operator="lessThan">
      <formula>28</formula>
    </cfRule>
  </conditionalFormatting>
  <conditionalFormatting sqref="I13">
    <cfRule type="cellIs" dxfId="53" priority="15" operator="lessThan">
      <formula>18</formula>
    </cfRule>
  </conditionalFormatting>
  <conditionalFormatting sqref="N13">
    <cfRule type="cellIs" dxfId="52" priority="14" operator="lessThan">
      <formula>29</formula>
    </cfRule>
  </conditionalFormatting>
  <conditionalFormatting sqref="Q12">
    <cfRule type="cellIs" dxfId="51" priority="9" operator="lessThan">
      <formula>23</formula>
    </cfRule>
  </conditionalFormatting>
  <conditionalFormatting sqref="E12">
    <cfRule type="cellIs" dxfId="50" priority="12" operator="lessThan">
      <formula>28</formula>
    </cfRule>
  </conditionalFormatting>
  <conditionalFormatting sqref="I12">
    <cfRule type="cellIs" dxfId="49" priority="11" operator="lessThan">
      <formula>18</formula>
    </cfRule>
  </conditionalFormatting>
  <conditionalFormatting sqref="N12">
    <cfRule type="cellIs" dxfId="48" priority="10" operator="lessThan">
      <formula>29</formula>
    </cfRule>
  </conditionalFormatting>
  <conditionalFormatting sqref="E66">
    <cfRule type="cellIs" dxfId="47" priority="8" operator="lessThan">
      <formula>28</formula>
    </cfRule>
  </conditionalFormatting>
  <conditionalFormatting sqref="I66">
    <cfRule type="cellIs" dxfId="46" priority="7" operator="lessThan">
      <formula>18</formula>
    </cfRule>
  </conditionalFormatting>
  <conditionalFormatting sqref="N66">
    <cfRule type="cellIs" dxfId="45" priority="6" operator="lessThan">
      <formula>29</formula>
    </cfRule>
  </conditionalFormatting>
  <conditionalFormatting sqref="Q66">
    <cfRule type="cellIs" dxfId="44" priority="5" operator="lessThan">
      <formula>23</formula>
    </cfRule>
  </conditionalFormatting>
  <conditionalFormatting sqref="Q44">
    <cfRule type="cellIs" dxfId="43" priority="1" operator="lessThan">
      <formula>23</formula>
    </cfRule>
  </conditionalFormatting>
  <conditionalFormatting sqref="E44">
    <cfRule type="cellIs" dxfId="42" priority="4" operator="lessThan">
      <formula>28</formula>
    </cfRule>
  </conditionalFormatting>
  <conditionalFormatting sqref="I44">
    <cfRule type="cellIs" dxfId="41" priority="3" operator="lessThan">
      <formula>18</formula>
    </cfRule>
  </conditionalFormatting>
  <conditionalFormatting sqref="N44">
    <cfRule type="cellIs" dxfId="40" priority="2" operator="lessThan">
      <formula>29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72"/>
  <sheetViews>
    <sheetView zoomScale="85" zoomScaleNormal="85" workbookViewId="0">
      <pane ySplit="1" topLeftCell="A2" activePane="bottomLeft" state="frozen"/>
      <selection activeCell="F4" sqref="F4"/>
      <selection pane="bottomLeft" sqref="A1:XFD1048576"/>
    </sheetView>
  </sheetViews>
  <sheetFormatPr defaultColWidth="9.140625" defaultRowHeight="15" x14ac:dyDescent="0.25"/>
  <cols>
    <col min="1" max="1" width="5" style="2" customWidth="1"/>
    <col min="2" max="2" width="17" style="2" customWidth="1"/>
    <col min="3" max="3" width="4.85546875" style="2" customWidth="1"/>
    <col min="4" max="4" width="7.5703125" style="31" customWidth="1"/>
    <col min="5" max="5" width="8.28515625" style="2" customWidth="1"/>
    <col min="6" max="6" width="7.28515625" style="2" customWidth="1"/>
    <col min="7" max="7" width="7.7109375" style="2" customWidth="1"/>
    <col min="8" max="8" width="7.5703125" style="31" customWidth="1"/>
    <col min="9" max="11" width="9.140625" style="2"/>
    <col min="12" max="12" width="9.140625" style="31"/>
    <col min="13" max="13" width="27.140625" style="2" customWidth="1"/>
    <col min="14" max="19" width="11.42578125" style="21" customWidth="1"/>
    <col min="20" max="21" width="13.140625" style="1" customWidth="1"/>
    <col min="22" max="22" width="18.5703125" style="65" customWidth="1"/>
    <col min="23" max="55" width="9.140625" style="65"/>
    <col min="56" max="16384" width="9.140625" style="2"/>
  </cols>
  <sheetData>
    <row r="1" spans="1:55" ht="30" customHeight="1" x14ac:dyDescent="0.25">
      <c r="A1" s="1"/>
      <c r="B1" s="1"/>
      <c r="C1" s="1" t="s">
        <v>0</v>
      </c>
      <c r="D1" s="29" t="s">
        <v>1</v>
      </c>
      <c r="E1" s="3" t="s">
        <v>5</v>
      </c>
      <c r="F1" s="3" t="s">
        <v>3</v>
      </c>
      <c r="G1" s="3"/>
      <c r="H1" s="29"/>
      <c r="I1" s="3" t="s">
        <v>6</v>
      </c>
      <c r="J1" s="3" t="s">
        <v>4</v>
      </c>
      <c r="K1" s="3"/>
      <c r="L1" s="29"/>
      <c r="M1" s="3" t="s">
        <v>2</v>
      </c>
      <c r="N1" s="92" t="s">
        <v>7</v>
      </c>
      <c r="O1" s="92"/>
      <c r="P1" s="92"/>
      <c r="Q1" s="92"/>
      <c r="R1" s="92"/>
      <c r="S1" s="92"/>
      <c r="T1" s="3"/>
      <c r="U1" s="3" t="s">
        <v>30</v>
      </c>
    </row>
    <row r="2" spans="1:55" ht="30" hidden="1" x14ac:dyDescent="0.25">
      <c r="A2" s="63"/>
      <c r="B2" s="63"/>
      <c r="C2" s="63"/>
      <c r="D2" s="83"/>
      <c r="E2" s="84"/>
      <c r="F2" s="84"/>
      <c r="G2" s="84" t="s">
        <v>28</v>
      </c>
      <c r="H2" s="83" t="s">
        <v>29</v>
      </c>
      <c r="I2" s="84"/>
      <c r="J2" s="84"/>
      <c r="K2" s="84" t="s">
        <v>28</v>
      </c>
      <c r="L2" s="83" t="s">
        <v>29</v>
      </c>
      <c r="M2" s="84"/>
      <c r="N2" s="85" t="s">
        <v>12</v>
      </c>
      <c r="O2" s="85"/>
      <c r="P2" s="85"/>
      <c r="Q2" s="85" t="s">
        <v>13</v>
      </c>
      <c r="R2" s="85"/>
      <c r="S2" s="85"/>
      <c r="T2" s="63"/>
      <c r="U2" s="6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idden="1" x14ac:dyDescent="0.25">
      <c r="A3" s="1"/>
      <c r="B3" s="1"/>
      <c r="C3" s="1"/>
      <c r="D3" s="29"/>
      <c r="E3" s="3"/>
      <c r="F3" s="3">
        <v>37</v>
      </c>
      <c r="G3" s="3"/>
      <c r="H3" s="29"/>
      <c r="I3" s="3">
        <v>31</v>
      </c>
      <c r="J3" s="3"/>
      <c r="K3" s="3"/>
      <c r="L3" s="29"/>
      <c r="M3" s="3"/>
      <c r="N3" s="16">
        <v>37</v>
      </c>
      <c r="O3" s="16" t="s">
        <v>28</v>
      </c>
      <c r="P3" s="16" t="s">
        <v>29</v>
      </c>
      <c r="Q3" s="16">
        <v>31</v>
      </c>
      <c r="R3" s="16" t="s">
        <v>28</v>
      </c>
      <c r="S3" s="16" t="s">
        <v>29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idden="1" x14ac:dyDescent="0.25">
      <c r="A4" s="1">
        <v>1</v>
      </c>
      <c r="B4" s="1"/>
      <c r="C4" s="1">
        <v>56</v>
      </c>
      <c r="D4" s="30">
        <v>4.79</v>
      </c>
      <c r="E4" s="1">
        <v>33</v>
      </c>
      <c r="F4" s="1">
        <v>5</v>
      </c>
      <c r="G4" s="10">
        <f t="shared" ref="G4:G43" si="0">E4/37</f>
        <v>0.89189189189189189</v>
      </c>
      <c r="H4" s="32">
        <f t="shared" ref="H4:H43" si="1">G4*5</f>
        <v>4.4594594594594597</v>
      </c>
      <c r="I4" s="1">
        <v>18</v>
      </c>
      <c r="J4" s="1">
        <v>4</v>
      </c>
      <c r="K4" s="10">
        <f t="shared" ref="K4:K43" si="2">I4/31</f>
        <v>0.58064516129032262</v>
      </c>
      <c r="L4" s="32">
        <f t="shared" ref="L4:L43" si="3">K4*5</f>
        <v>2.903225806451613</v>
      </c>
      <c r="M4" s="1" t="s">
        <v>20</v>
      </c>
      <c r="N4" s="17">
        <v>28</v>
      </c>
      <c r="O4" s="18">
        <f t="shared" ref="O4:O43" si="4">N4/37</f>
        <v>0.7567567567567568</v>
      </c>
      <c r="P4" s="18">
        <f t="shared" ref="P4:P43" si="5">O4*5</f>
        <v>3.7837837837837842</v>
      </c>
      <c r="Q4" s="17"/>
      <c r="R4" s="18">
        <f t="shared" ref="R4:R43" si="6">Q4/31</f>
        <v>0</v>
      </c>
      <c r="S4" s="18">
        <f t="shared" ref="S4:S43" si="7">R4*5</f>
        <v>0</v>
      </c>
      <c r="U4" s="10">
        <f t="shared" ref="U4:U43" si="8">D4+H4+L4+MAX(P4,S4)</f>
        <v>15.936469049694855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hidden="1" x14ac:dyDescent="0.25">
      <c r="A5" s="1">
        <v>2</v>
      </c>
      <c r="B5" s="1"/>
      <c r="C5" s="1">
        <v>56</v>
      </c>
      <c r="D5" s="30">
        <v>4.45</v>
      </c>
      <c r="E5" s="1">
        <v>35</v>
      </c>
      <c r="F5" s="1">
        <v>5</v>
      </c>
      <c r="G5" s="10">
        <f t="shared" si="0"/>
        <v>0.94594594594594594</v>
      </c>
      <c r="H5" s="32">
        <f t="shared" si="1"/>
        <v>4.7297297297297298</v>
      </c>
      <c r="I5" s="1">
        <v>21</v>
      </c>
      <c r="J5" s="1">
        <v>4</v>
      </c>
      <c r="K5" s="10">
        <f t="shared" si="2"/>
        <v>0.67741935483870963</v>
      </c>
      <c r="L5" s="32">
        <f t="shared" si="3"/>
        <v>3.387096774193548</v>
      </c>
      <c r="M5" s="1" t="s">
        <v>20</v>
      </c>
      <c r="N5" s="17"/>
      <c r="O5" s="18">
        <f t="shared" si="4"/>
        <v>0</v>
      </c>
      <c r="P5" s="18">
        <f t="shared" si="5"/>
        <v>0</v>
      </c>
      <c r="Q5" s="17"/>
      <c r="R5" s="18">
        <f t="shared" si="6"/>
        <v>0</v>
      </c>
      <c r="S5" s="18">
        <f t="shared" si="7"/>
        <v>0</v>
      </c>
      <c r="T5" s="1" t="s">
        <v>22</v>
      </c>
      <c r="U5" s="10">
        <f t="shared" si="8"/>
        <v>12.566826503923277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hidden="1" x14ac:dyDescent="0.25">
      <c r="A6" s="1">
        <v>3</v>
      </c>
      <c r="B6" s="1"/>
      <c r="C6" s="1">
        <v>56</v>
      </c>
      <c r="D6" s="30">
        <v>3.65</v>
      </c>
      <c r="E6" s="1">
        <v>28</v>
      </c>
      <c r="F6" s="1">
        <v>4</v>
      </c>
      <c r="G6" s="10">
        <f t="shared" si="0"/>
        <v>0.7567567567567568</v>
      </c>
      <c r="H6" s="32">
        <f t="shared" si="1"/>
        <v>3.7837837837837842</v>
      </c>
      <c r="I6" s="1">
        <v>16</v>
      </c>
      <c r="J6" s="1">
        <v>4</v>
      </c>
      <c r="K6" s="10">
        <f t="shared" si="2"/>
        <v>0.5161290322580645</v>
      </c>
      <c r="L6" s="32">
        <f t="shared" si="3"/>
        <v>2.5806451612903225</v>
      </c>
      <c r="M6" s="1" t="s">
        <v>20</v>
      </c>
      <c r="N6" s="17">
        <v>26</v>
      </c>
      <c r="O6" s="18">
        <f t="shared" si="4"/>
        <v>0.70270270270270274</v>
      </c>
      <c r="P6" s="18">
        <f t="shared" si="5"/>
        <v>3.5135135135135136</v>
      </c>
      <c r="Q6" s="17">
        <v>26</v>
      </c>
      <c r="R6" s="18">
        <f t="shared" si="6"/>
        <v>0.83870967741935487</v>
      </c>
      <c r="S6" s="18">
        <f t="shared" si="7"/>
        <v>4.193548387096774</v>
      </c>
      <c r="U6" s="10">
        <f t="shared" si="8"/>
        <v>14.207977332170881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30" x14ac:dyDescent="0.25">
      <c r="A7" s="1"/>
      <c r="B7" s="1"/>
      <c r="C7" s="1"/>
      <c r="D7" s="30"/>
      <c r="E7" s="1"/>
      <c r="F7" s="1"/>
      <c r="G7" s="10"/>
      <c r="H7" s="32"/>
      <c r="I7" s="1"/>
      <c r="J7" s="1"/>
      <c r="K7" s="10"/>
      <c r="L7" s="32"/>
      <c r="M7" s="1"/>
      <c r="N7" s="16" t="s">
        <v>12</v>
      </c>
      <c r="O7" s="16"/>
      <c r="P7" s="16"/>
      <c r="Q7" s="16" t="s">
        <v>13</v>
      </c>
      <c r="R7" s="16"/>
      <c r="S7" s="16"/>
      <c r="T7" s="1" t="s">
        <v>19</v>
      </c>
      <c r="U7" s="10"/>
    </row>
    <row r="8" spans="1:55" x14ac:dyDescent="0.25">
      <c r="A8" s="1"/>
      <c r="B8" s="1"/>
      <c r="C8" s="1"/>
      <c r="D8" s="30"/>
      <c r="E8" s="1"/>
      <c r="F8" s="1"/>
      <c r="G8" s="10"/>
      <c r="H8" s="32"/>
      <c r="I8" s="1"/>
      <c r="J8" s="1"/>
      <c r="K8" s="10"/>
      <c r="L8" s="32"/>
      <c r="M8" s="1"/>
      <c r="N8" s="16">
        <v>37</v>
      </c>
      <c r="O8" s="16" t="s">
        <v>28</v>
      </c>
      <c r="P8" s="16" t="s">
        <v>29</v>
      </c>
      <c r="Q8" s="16">
        <v>31</v>
      </c>
      <c r="R8" s="16" t="s">
        <v>28</v>
      </c>
      <c r="S8" s="16" t="s">
        <v>29</v>
      </c>
      <c r="U8" s="10"/>
    </row>
    <row r="9" spans="1:55" ht="26.25" x14ac:dyDescent="0.4">
      <c r="A9" s="68" t="s">
        <v>188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</row>
    <row r="10" spans="1:55" x14ac:dyDescent="0.25">
      <c r="A10" s="8">
        <v>1</v>
      </c>
      <c r="B10" s="35" t="s">
        <v>76</v>
      </c>
      <c r="C10" s="1">
        <v>56</v>
      </c>
      <c r="D10" s="55">
        <v>5</v>
      </c>
      <c r="E10" s="1">
        <v>34</v>
      </c>
      <c r="F10" s="1">
        <v>5</v>
      </c>
      <c r="G10" s="10">
        <f t="shared" si="0"/>
        <v>0.91891891891891897</v>
      </c>
      <c r="H10" s="32">
        <f t="shared" si="1"/>
        <v>4.5945945945945947</v>
      </c>
      <c r="I10" s="1">
        <v>29</v>
      </c>
      <c r="J10" s="1">
        <v>5</v>
      </c>
      <c r="K10" s="10">
        <f t="shared" si="2"/>
        <v>0.93548387096774188</v>
      </c>
      <c r="L10" s="32">
        <f t="shared" si="3"/>
        <v>4.6774193548387091</v>
      </c>
      <c r="M10" s="1" t="s">
        <v>21</v>
      </c>
      <c r="N10" s="17">
        <v>32</v>
      </c>
      <c r="O10" s="18">
        <f t="shared" si="4"/>
        <v>0.86486486486486491</v>
      </c>
      <c r="P10" s="18">
        <f t="shared" si="5"/>
        <v>4.3243243243243246</v>
      </c>
      <c r="Q10" s="17"/>
      <c r="R10" s="18">
        <f t="shared" si="6"/>
        <v>0</v>
      </c>
      <c r="S10" s="18">
        <f t="shared" si="7"/>
        <v>0</v>
      </c>
      <c r="U10" s="10">
        <f t="shared" si="8"/>
        <v>18.596338273757631</v>
      </c>
    </row>
    <row r="11" spans="1:55" hidden="1" x14ac:dyDescent="0.25">
      <c r="A11" s="63">
        <v>5</v>
      </c>
      <c r="B11" s="63"/>
      <c r="C11" s="63">
        <v>56</v>
      </c>
      <c r="D11" s="93">
        <v>5</v>
      </c>
      <c r="E11" s="63">
        <v>32</v>
      </c>
      <c r="F11" s="94">
        <v>4</v>
      </c>
      <c r="G11" s="87">
        <f t="shared" si="0"/>
        <v>0.86486486486486491</v>
      </c>
      <c r="H11" s="88">
        <f t="shared" si="1"/>
        <v>4.3243243243243246</v>
      </c>
      <c r="I11" s="94">
        <v>25</v>
      </c>
      <c r="J11" s="94">
        <v>5</v>
      </c>
      <c r="K11" s="87">
        <f t="shared" si="2"/>
        <v>0.80645161290322576</v>
      </c>
      <c r="L11" s="88">
        <f t="shared" si="3"/>
        <v>4.032258064516129</v>
      </c>
      <c r="M11" s="63" t="s">
        <v>20</v>
      </c>
      <c r="N11" s="95"/>
      <c r="O11" s="90">
        <f t="shared" si="4"/>
        <v>0</v>
      </c>
      <c r="P11" s="90">
        <f t="shared" si="5"/>
        <v>0</v>
      </c>
      <c r="Q11" s="89">
        <v>29</v>
      </c>
      <c r="R11" s="90">
        <f t="shared" si="6"/>
        <v>0.93548387096774188</v>
      </c>
      <c r="S11" s="90">
        <f t="shared" si="7"/>
        <v>4.6774193548387091</v>
      </c>
      <c r="T11" s="63"/>
      <c r="U11" s="87">
        <f t="shared" si="8"/>
        <v>18.034001743679163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x14ac:dyDescent="0.25">
      <c r="A12" s="8">
        <v>2</v>
      </c>
      <c r="B12" s="35" t="s">
        <v>75</v>
      </c>
      <c r="C12" s="1">
        <v>56</v>
      </c>
      <c r="D12" s="55">
        <v>5</v>
      </c>
      <c r="E12" s="1">
        <v>37</v>
      </c>
      <c r="F12" s="1">
        <v>5</v>
      </c>
      <c r="G12" s="10">
        <f t="shared" si="0"/>
        <v>1</v>
      </c>
      <c r="H12" s="32">
        <f t="shared" si="1"/>
        <v>5</v>
      </c>
      <c r="I12" s="1">
        <v>25</v>
      </c>
      <c r="J12" s="1">
        <v>5</v>
      </c>
      <c r="K12" s="10">
        <f t="shared" si="2"/>
        <v>0.80645161290322576</v>
      </c>
      <c r="L12" s="32">
        <f t="shared" si="3"/>
        <v>4.032258064516129</v>
      </c>
      <c r="M12" s="1" t="s">
        <v>21</v>
      </c>
      <c r="N12" s="17">
        <v>29</v>
      </c>
      <c r="O12" s="18">
        <f t="shared" si="4"/>
        <v>0.78378378378378377</v>
      </c>
      <c r="P12" s="18">
        <f t="shared" si="5"/>
        <v>3.9189189189189189</v>
      </c>
      <c r="Q12" s="17"/>
      <c r="R12" s="18">
        <f t="shared" si="6"/>
        <v>0</v>
      </c>
      <c r="S12" s="18">
        <f t="shared" si="7"/>
        <v>0</v>
      </c>
      <c r="U12" s="10">
        <f t="shared" si="8"/>
        <v>17.951176983435047</v>
      </c>
    </row>
    <row r="13" spans="1:55" hidden="1" x14ac:dyDescent="0.25">
      <c r="A13" s="63">
        <v>7</v>
      </c>
      <c r="B13" s="63"/>
      <c r="C13" s="63">
        <v>56</v>
      </c>
      <c r="D13" s="91">
        <v>4.6500000000000004</v>
      </c>
      <c r="E13" s="63">
        <v>32</v>
      </c>
      <c r="F13" s="63">
        <v>4</v>
      </c>
      <c r="G13" s="87">
        <f t="shared" si="0"/>
        <v>0.86486486486486491</v>
      </c>
      <c r="H13" s="88">
        <f t="shared" si="1"/>
        <v>4.3243243243243246</v>
      </c>
      <c r="I13" s="63">
        <v>24</v>
      </c>
      <c r="J13" s="63">
        <v>5</v>
      </c>
      <c r="K13" s="87">
        <f t="shared" si="2"/>
        <v>0.77419354838709675</v>
      </c>
      <c r="L13" s="88">
        <f t="shared" si="3"/>
        <v>3.870967741935484</v>
      </c>
      <c r="M13" s="63" t="s">
        <v>20</v>
      </c>
      <c r="N13" s="89">
        <v>29</v>
      </c>
      <c r="O13" s="90">
        <f t="shared" si="4"/>
        <v>0.78378378378378377</v>
      </c>
      <c r="P13" s="90">
        <f t="shared" si="5"/>
        <v>3.9189189189189189</v>
      </c>
      <c r="Q13" s="89">
        <v>30</v>
      </c>
      <c r="R13" s="90">
        <f t="shared" si="6"/>
        <v>0.967741935483871</v>
      </c>
      <c r="S13" s="90">
        <f t="shared" si="7"/>
        <v>4.838709677419355</v>
      </c>
      <c r="T13" s="63"/>
      <c r="U13" s="87">
        <f t="shared" si="8"/>
        <v>17.684001743679165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hidden="1" x14ac:dyDescent="0.25">
      <c r="A14" s="1">
        <v>8</v>
      </c>
      <c r="B14" s="1"/>
      <c r="C14" s="1">
        <v>56</v>
      </c>
      <c r="D14" s="30">
        <v>4.75</v>
      </c>
      <c r="E14" s="1">
        <v>34</v>
      </c>
      <c r="F14" s="1">
        <v>5</v>
      </c>
      <c r="G14" s="10">
        <f t="shared" si="0"/>
        <v>0.91891891891891897</v>
      </c>
      <c r="H14" s="32">
        <f t="shared" si="1"/>
        <v>4.5945945945945947</v>
      </c>
      <c r="I14" s="1">
        <v>29</v>
      </c>
      <c r="J14" s="1">
        <v>5</v>
      </c>
      <c r="K14" s="10">
        <f t="shared" si="2"/>
        <v>0.93548387096774188</v>
      </c>
      <c r="L14" s="32">
        <f t="shared" si="3"/>
        <v>4.6774193548387091</v>
      </c>
      <c r="M14" s="1" t="s">
        <v>20</v>
      </c>
      <c r="N14" s="17">
        <v>27</v>
      </c>
      <c r="O14" s="18">
        <f t="shared" si="4"/>
        <v>0.72972972972972971</v>
      </c>
      <c r="P14" s="18">
        <f t="shared" si="5"/>
        <v>3.6486486486486487</v>
      </c>
      <c r="Q14" s="17"/>
      <c r="R14" s="18">
        <f t="shared" si="6"/>
        <v>0</v>
      </c>
      <c r="S14" s="18">
        <f t="shared" si="7"/>
        <v>0</v>
      </c>
      <c r="U14" s="10">
        <f t="shared" si="8"/>
        <v>17.670662598081954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hidden="1" x14ac:dyDescent="0.25">
      <c r="A15" s="1">
        <v>9</v>
      </c>
      <c r="B15" s="1"/>
      <c r="C15" s="1">
        <v>56</v>
      </c>
      <c r="D15" s="30">
        <v>4.5</v>
      </c>
      <c r="E15" s="1">
        <v>32</v>
      </c>
      <c r="F15" s="1">
        <v>4</v>
      </c>
      <c r="G15" s="10">
        <f t="shared" si="0"/>
        <v>0.86486486486486491</v>
      </c>
      <c r="H15" s="32">
        <f t="shared" si="1"/>
        <v>4.3243243243243246</v>
      </c>
      <c r="I15" s="1">
        <v>27</v>
      </c>
      <c r="J15" s="1">
        <v>5</v>
      </c>
      <c r="K15" s="10">
        <f t="shared" si="2"/>
        <v>0.87096774193548387</v>
      </c>
      <c r="L15" s="32">
        <f t="shared" si="3"/>
        <v>4.354838709677419</v>
      </c>
      <c r="M15" s="1" t="s">
        <v>20</v>
      </c>
      <c r="N15" s="17">
        <v>33</v>
      </c>
      <c r="O15" s="18">
        <f t="shared" si="4"/>
        <v>0.89189189189189189</v>
      </c>
      <c r="P15" s="18">
        <f t="shared" si="5"/>
        <v>4.4594594594594597</v>
      </c>
      <c r="Q15" s="17"/>
      <c r="R15" s="18">
        <f t="shared" si="6"/>
        <v>0</v>
      </c>
      <c r="S15" s="18">
        <f t="shared" si="7"/>
        <v>0</v>
      </c>
      <c r="U15" s="10">
        <f t="shared" si="8"/>
        <v>17.638622493461202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idden="1" x14ac:dyDescent="0.25">
      <c r="A16" s="1">
        <v>10</v>
      </c>
      <c r="B16" s="1"/>
      <c r="C16" s="1">
        <v>56</v>
      </c>
      <c r="D16" s="30">
        <v>4.8</v>
      </c>
      <c r="E16" s="1">
        <v>33</v>
      </c>
      <c r="F16" s="1">
        <v>5</v>
      </c>
      <c r="G16" s="10">
        <f t="shared" si="0"/>
        <v>0.89189189189189189</v>
      </c>
      <c r="H16" s="32">
        <f t="shared" si="1"/>
        <v>4.4594594594594597</v>
      </c>
      <c r="I16" s="1">
        <v>24</v>
      </c>
      <c r="J16" s="1">
        <v>5</v>
      </c>
      <c r="K16" s="10">
        <f t="shared" si="2"/>
        <v>0.77419354838709675</v>
      </c>
      <c r="L16" s="32">
        <f t="shared" si="3"/>
        <v>3.870967741935484</v>
      </c>
      <c r="M16" s="1" t="s">
        <v>20</v>
      </c>
      <c r="N16" s="17">
        <v>32</v>
      </c>
      <c r="O16" s="18">
        <f t="shared" si="4"/>
        <v>0.86486486486486491</v>
      </c>
      <c r="P16" s="18">
        <f t="shared" si="5"/>
        <v>4.3243243243243246</v>
      </c>
      <c r="Q16" s="17"/>
      <c r="R16" s="18">
        <f t="shared" si="6"/>
        <v>0</v>
      </c>
      <c r="S16" s="18">
        <f t="shared" si="7"/>
        <v>0</v>
      </c>
      <c r="U16" s="10">
        <f t="shared" si="8"/>
        <v>17.454751525719267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x14ac:dyDescent="0.25">
      <c r="A17" s="8">
        <v>3</v>
      </c>
      <c r="B17" s="35" t="s">
        <v>74</v>
      </c>
      <c r="C17" s="1">
        <v>56</v>
      </c>
      <c r="D17" s="30">
        <v>4.5</v>
      </c>
      <c r="E17" s="1">
        <v>33</v>
      </c>
      <c r="F17" s="1">
        <v>5</v>
      </c>
      <c r="G17" s="10">
        <f t="shared" si="0"/>
        <v>0.89189189189189189</v>
      </c>
      <c r="H17" s="32">
        <f t="shared" si="1"/>
        <v>4.4594594594594597</v>
      </c>
      <c r="I17" s="1">
        <v>25</v>
      </c>
      <c r="J17" s="1">
        <v>5</v>
      </c>
      <c r="K17" s="10">
        <f t="shared" si="2"/>
        <v>0.80645161290322576</v>
      </c>
      <c r="L17" s="32">
        <f t="shared" si="3"/>
        <v>4.032258064516129</v>
      </c>
      <c r="M17" s="1" t="s">
        <v>21</v>
      </c>
      <c r="N17" s="17">
        <v>22</v>
      </c>
      <c r="O17" s="18">
        <f t="shared" si="4"/>
        <v>0.59459459459459463</v>
      </c>
      <c r="P17" s="18">
        <f t="shared" si="5"/>
        <v>2.9729729729729732</v>
      </c>
      <c r="Q17" s="17">
        <v>27</v>
      </c>
      <c r="R17" s="18">
        <f t="shared" si="6"/>
        <v>0.87096774193548387</v>
      </c>
      <c r="S17" s="18">
        <f t="shared" si="7"/>
        <v>4.354838709677419</v>
      </c>
      <c r="U17" s="10">
        <f t="shared" si="8"/>
        <v>17.346556233653008</v>
      </c>
    </row>
    <row r="18" spans="1:55" hidden="1" x14ac:dyDescent="0.25">
      <c r="A18" s="63">
        <v>12</v>
      </c>
      <c r="B18" s="63"/>
      <c r="C18" s="63">
        <v>56</v>
      </c>
      <c r="D18" s="33">
        <v>4.8499999999999996</v>
      </c>
      <c r="E18" s="63">
        <v>33</v>
      </c>
      <c r="F18" s="63">
        <v>4</v>
      </c>
      <c r="G18" s="87">
        <f t="shared" si="0"/>
        <v>0.89189189189189189</v>
      </c>
      <c r="H18" s="88">
        <f t="shared" si="1"/>
        <v>4.4594594594594597</v>
      </c>
      <c r="I18" s="63">
        <v>23</v>
      </c>
      <c r="J18" s="63">
        <v>5</v>
      </c>
      <c r="K18" s="87">
        <f t="shared" si="2"/>
        <v>0.74193548387096775</v>
      </c>
      <c r="L18" s="88">
        <f t="shared" si="3"/>
        <v>3.709677419354839</v>
      </c>
      <c r="M18" s="63" t="s">
        <v>20</v>
      </c>
      <c r="N18" s="89">
        <v>30</v>
      </c>
      <c r="O18" s="90">
        <f t="shared" si="4"/>
        <v>0.81081081081081086</v>
      </c>
      <c r="P18" s="90">
        <f t="shared" si="5"/>
        <v>4.0540540540540544</v>
      </c>
      <c r="Q18" s="89">
        <v>26</v>
      </c>
      <c r="R18" s="90">
        <f t="shared" si="6"/>
        <v>0.83870967741935487</v>
      </c>
      <c r="S18" s="90">
        <f t="shared" si="7"/>
        <v>4.193548387096774</v>
      </c>
      <c r="T18" s="63"/>
      <c r="U18" s="87">
        <f t="shared" si="8"/>
        <v>17.21268526591107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hidden="1" x14ac:dyDescent="0.25">
      <c r="A19" s="1">
        <v>13</v>
      </c>
      <c r="B19" s="1"/>
      <c r="C19" s="1">
        <v>56</v>
      </c>
      <c r="D19" s="30">
        <v>4.75</v>
      </c>
      <c r="E19" s="1">
        <v>26</v>
      </c>
      <c r="F19" s="1">
        <v>4</v>
      </c>
      <c r="G19" s="10">
        <f t="shared" si="0"/>
        <v>0.70270270270270274</v>
      </c>
      <c r="H19" s="32">
        <f t="shared" si="1"/>
        <v>3.5135135135135136</v>
      </c>
      <c r="I19" s="1">
        <v>25</v>
      </c>
      <c r="J19" s="1">
        <v>5</v>
      </c>
      <c r="K19" s="10">
        <f t="shared" si="2"/>
        <v>0.80645161290322576</v>
      </c>
      <c r="L19" s="32">
        <f t="shared" si="3"/>
        <v>4.032258064516129</v>
      </c>
      <c r="M19" s="1" t="s">
        <v>20</v>
      </c>
      <c r="N19" s="17">
        <v>29</v>
      </c>
      <c r="O19" s="18">
        <f t="shared" si="4"/>
        <v>0.78378378378378377</v>
      </c>
      <c r="P19" s="18">
        <f t="shared" si="5"/>
        <v>3.9189189189189189</v>
      </c>
      <c r="Q19" s="17">
        <v>29</v>
      </c>
      <c r="R19" s="18">
        <f t="shared" si="6"/>
        <v>0.93548387096774188</v>
      </c>
      <c r="S19" s="18">
        <f t="shared" si="7"/>
        <v>4.6774193548387091</v>
      </c>
      <c r="U19" s="10">
        <f t="shared" si="8"/>
        <v>16.973190932868352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hidden="1" x14ac:dyDescent="0.25">
      <c r="A20" s="1">
        <v>14</v>
      </c>
      <c r="B20" s="1"/>
      <c r="C20" s="1">
        <v>56</v>
      </c>
      <c r="D20" s="30">
        <v>4.4000000000000004</v>
      </c>
      <c r="E20" s="1">
        <v>31</v>
      </c>
      <c r="F20" s="1">
        <v>4</v>
      </c>
      <c r="G20" s="10">
        <f t="shared" si="0"/>
        <v>0.83783783783783783</v>
      </c>
      <c r="H20" s="32">
        <f t="shared" si="1"/>
        <v>4.1891891891891895</v>
      </c>
      <c r="I20" s="1">
        <v>27</v>
      </c>
      <c r="J20" s="1">
        <v>5</v>
      </c>
      <c r="K20" s="10">
        <f t="shared" si="2"/>
        <v>0.87096774193548387</v>
      </c>
      <c r="L20" s="32">
        <f t="shared" si="3"/>
        <v>4.354838709677419</v>
      </c>
      <c r="M20" s="1" t="s">
        <v>20</v>
      </c>
      <c r="N20" s="17">
        <v>29</v>
      </c>
      <c r="O20" s="18">
        <f t="shared" si="4"/>
        <v>0.78378378378378377</v>
      </c>
      <c r="P20" s="18">
        <f t="shared" si="5"/>
        <v>3.9189189189189189</v>
      </c>
      <c r="Q20" s="17"/>
      <c r="R20" s="18">
        <f t="shared" si="6"/>
        <v>0</v>
      </c>
      <c r="S20" s="18">
        <f t="shared" si="7"/>
        <v>0</v>
      </c>
      <c r="U20" s="10">
        <f t="shared" si="8"/>
        <v>16.862946817785527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hidden="1" x14ac:dyDescent="0.25">
      <c r="A21" s="1">
        <v>15</v>
      </c>
      <c r="B21" s="1"/>
      <c r="C21" s="1">
        <v>56</v>
      </c>
      <c r="D21" s="30">
        <v>4.5</v>
      </c>
      <c r="E21" s="1">
        <v>35</v>
      </c>
      <c r="F21" s="1">
        <v>5</v>
      </c>
      <c r="G21" s="10">
        <f t="shared" si="0"/>
        <v>0.94594594594594594</v>
      </c>
      <c r="H21" s="32">
        <f t="shared" si="1"/>
        <v>4.7297297297297298</v>
      </c>
      <c r="I21" s="1">
        <v>23</v>
      </c>
      <c r="J21" s="1">
        <v>5</v>
      </c>
      <c r="K21" s="10">
        <f t="shared" si="2"/>
        <v>0.74193548387096775</v>
      </c>
      <c r="L21" s="32">
        <f t="shared" si="3"/>
        <v>3.709677419354839</v>
      </c>
      <c r="M21" s="1" t="s">
        <v>20</v>
      </c>
      <c r="N21" s="17">
        <v>29</v>
      </c>
      <c r="O21" s="18">
        <f t="shared" si="4"/>
        <v>0.78378378378378377</v>
      </c>
      <c r="P21" s="18">
        <f t="shared" si="5"/>
        <v>3.9189189189189189</v>
      </c>
      <c r="Q21" s="17"/>
      <c r="R21" s="18">
        <f t="shared" si="6"/>
        <v>0</v>
      </c>
      <c r="S21" s="18">
        <f t="shared" si="7"/>
        <v>0</v>
      </c>
      <c r="U21" s="10">
        <f t="shared" si="8"/>
        <v>16.858326068003489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hidden="1" x14ac:dyDescent="0.25">
      <c r="A22" s="1">
        <v>16</v>
      </c>
      <c r="B22" s="1"/>
      <c r="C22" s="1">
        <v>56</v>
      </c>
      <c r="D22" s="30">
        <v>4.6500000000000004</v>
      </c>
      <c r="E22" s="1">
        <v>28</v>
      </c>
      <c r="F22" s="1">
        <v>4</v>
      </c>
      <c r="G22" s="10">
        <f t="shared" si="0"/>
        <v>0.7567567567567568</v>
      </c>
      <c r="H22" s="32">
        <f t="shared" si="1"/>
        <v>3.7837837837837842</v>
      </c>
      <c r="I22" s="1">
        <v>22</v>
      </c>
      <c r="J22" s="1">
        <v>5</v>
      </c>
      <c r="K22" s="10">
        <f t="shared" si="2"/>
        <v>0.70967741935483875</v>
      </c>
      <c r="L22" s="32">
        <f t="shared" si="3"/>
        <v>3.5483870967741939</v>
      </c>
      <c r="M22" s="1" t="s">
        <v>20</v>
      </c>
      <c r="N22" s="17">
        <v>36</v>
      </c>
      <c r="O22" s="18">
        <f t="shared" si="4"/>
        <v>0.97297297297297303</v>
      </c>
      <c r="P22" s="18">
        <f t="shared" si="5"/>
        <v>4.8648648648648649</v>
      </c>
      <c r="Q22" s="17">
        <v>25</v>
      </c>
      <c r="R22" s="18">
        <f t="shared" si="6"/>
        <v>0.80645161290322576</v>
      </c>
      <c r="S22" s="18">
        <f t="shared" si="7"/>
        <v>4.032258064516129</v>
      </c>
      <c r="U22" s="10">
        <f t="shared" si="8"/>
        <v>16.847035745422843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hidden="1" x14ac:dyDescent="0.25">
      <c r="A23" s="1">
        <v>17</v>
      </c>
      <c r="B23" s="1"/>
      <c r="C23" s="1">
        <v>56</v>
      </c>
      <c r="D23" s="30">
        <v>4.75</v>
      </c>
      <c r="E23" s="1">
        <v>31</v>
      </c>
      <c r="F23" s="1">
        <v>4</v>
      </c>
      <c r="G23" s="10">
        <f t="shared" si="0"/>
        <v>0.83783783783783783</v>
      </c>
      <c r="H23" s="32">
        <f t="shared" si="1"/>
        <v>4.1891891891891895</v>
      </c>
      <c r="I23" s="1">
        <v>20</v>
      </c>
      <c r="J23" s="1">
        <v>4</v>
      </c>
      <c r="K23" s="10">
        <f t="shared" si="2"/>
        <v>0.64516129032258063</v>
      </c>
      <c r="L23" s="32">
        <f t="shared" si="3"/>
        <v>3.225806451612903</v>
      </c>
      <c r="M23" s="1" t="s">
        <v>20</v>
      </c>
      <c r="N23" s="17">
        <v>30</v>
      </c>
      <c r="O23" s="18">
        <f t="shared" si="4"/>
        <v>0.81081081081081086</v>
      </c>
      <c r="P23" s="18">
        <f t="shared" si="5"/>
        <v>4.0540540540540544</v>
      </c>
      <c r="Q23" s="17">
        <v>29</v>
      </c>
      <c r="R23" s="18">
        <f t="shared" si="6"/>
        <v>0.93548387096774188</v>
      </c>
      <c r="S23" s="18">
        <f t="shared" si="7"/>
        <v>4.6774193548387091</v>
      </c>
      <c r="U23" s="10">
        <f t="shared" si="8"/>
        <v>16.842414995640802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x14ac:dyDescent="0.25">
      <c r="A24" s="8">
        <v>4</v>
      </c>
      <c r="B24" s="35" t="s">
        <v>136</v>
      </c>
      <c r="C24" s="1">
        <v>56</v>
      </c>
      <c r="D24" s="30">
        <v>4.5999999999999996</v>
      </c>
      <c r="E24" s="1">
        <v>28</v>
      </c>
      <c r="F24" s="1">
        <v>4</v>
      </c>
      <c r="G24" s="10">
        <f t="shared" si="0"/>
        <v>0.7567567567567568</v>
      </c>
      <c r="H24" s="32">
        <f t="shared" si="1"/>
        <v>3.7837837837837842</v>
      </c>
      <c r="I24" s="1">
        <v>22</v>
      </c>
      <c r="J24" s="1">
        <v>5</v>
      </c>
      <c r="K24" s="10">
        <f t="shared" si="2"/>
        <v>0.70967741935483875</v>
      </c>
      <c r="L24" s="32">
        <f t="shared" si="3"/>
        <v>3.5483870967741939</v>
      </c>
      <c r="M24" s="1" t="s">
        <v>21</v>
      </c>
      <c r="N24" s="17">
        <v>36</v>
      </c>
      <c r="O24" s="18">
        <f t="shared" si="4"/>
        <v>0.97297297297297303</v>
      </c>
      <c r="P24" s="18">
        <f t="shared" si="5"/>
        <v>4.8648648648648649</v>
      </c>
      <c r="Q24" s="17"/>
      <c r="R24" s="18">
        <f t="shared" si="6"/>
        <v>0</v>
      </c>
      <c r="S24" s="18">
        <f t="shared" si="7"/>
        <v>0</v>
      </c>
      <c r="U24" s="10">
        <f t="shared" si="8"/>
        <v>16.797035745422843</v>
      </c>
    </row>
    <row r="25" spans="1:55" s="5" customFormat="1" x14ac:dyDescent="0.25">
      <c r="A25" s="51">
        <v>5</v>
      </c>
      <c r="B25" s="50" t="s">
        <v>183</v>
      </c>
      <c r="C25" s="4">
        <v>56</v>
      </c>
      <c r="D25" s="52">
        <v>4.75</v>
      </c>
      <c r="E25" s="4">
        <v>26</v>
      </c>
      <c r="F25" s="4">
        <v>4</v>
      </c>
      <c r="G25" s="49">
        <f t="shared" si="0"/>
        <v>0.70270270270270274</v>
      </c>
      <c r="H25" s="53">
        <f t="shared" si="1"/>
        <v>3.5135135135135136</v>
      </c>
      <c r="I25" s="4">
        <v>25</v>
      </c>
      <c r="J25" s="4">
        <v>5</v>
      </c>
      <c r="K25" s="49">
        <f t="shared" si="2"/>
        <v>0.80645161290322576</v>
      </c>
      <c r="L25" s="53">
        <f t="shared" si="3"/>
        <v>4.032258064516129</v>
      </c>
      <c r="M25" s="4" t="s">
        <v>21</v>
      </c>
      <c r="N25" s="20">
        <v>29</v>
      </c>
      <c r="O25" s="54">
        <f t="shared" si="4"/>
        <v>0.78378378378378377</v>
      </c>
      <c r="P25" s="54">
        <f t="shared" si="5"/>
        <v>3.9189189189189189</v>
      </c>
      <c r="Q25" s="20">
        <v>29</v>
      </c>
      <c r="R25" s="54">
        <f t="shared" si="6"/>
        <v>0.93548387096774188</v>
      </c>
      <c r="S25" s="54">
        <f t="shared" si="7"/>
        <v>4.6774193548387091</v>
      </c>
      <c r="T25" s="4"/>
      <c r="U25" s="49">
        <f t="shared" si="8"/>
        <v>16.973190932868352</v>
      </c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</row>
    <row r="26" spans="1:55" x14ac:dyDescent="0.25">
      <c r="A26" s="8">
        <v>6</v>
      </c>
      <c r="B26" s="35" t="s">
        <v>119</v>
      </c>
      <c r="C26" s="1">
        <v>56</v>
      </c>
      <c r="D26" s="30">
        <v>4.45</v>
      </c>
      <c r="E26" s="1">
        <v>30</v>
      </c>
      <c r="F26" s="1">
        <v>4</v>
      </c>
      <c r="G26" s="10">
        <f t="shared" si="0"/>
        <v>0.81081081081081086</v>
      </c>
      <c r="H26" s="32">
        <f t="shared" si="1"/>
        <v>4.0540540540540544</v>
      </c>
      <c r="I26" s="1">
        <v>27</v>
      </c>
      <c r="J26" s="1">
        <v>5</v>
      </c>
      <c r="K26" s="10">
        <f t="shared" si="2"/>
        <v>0.87096774193548387</v>
      </c>
      <c r="L26" s="32">
        <f t="shared" si="3"/>
        <v>4.354838709677419</v>
      </c>
      <c r="M26" s="1" t="s">
        <v>21</v>
      </c>
      <c r="N26" s="17">
        <v>29</v>
      </c>
      <c r="O26" s="18">
        <f t="shared" si="4"/>
        <v>0.78378378378378377</v>
      </c>
      <c r="P26" s="18">
        <f t="shared" si="5"/>
        <v>3.9189189189189189</v>
      </c>
      <c r="Q26" s="17"/>
      <c r="R26" s="18">
        <f t="shared" si="6"/>
        <v>0</v>
      </c>
      <c r="S26" s="18">
        <f t="shared" si="7"/>
        <v>0</v>
      </c>
      <c r="T26" s="1">
        <v>2</v>
      </c>
      <c r="U26" s="10">
        <f t="shared" si="8"/>
        <v>16.777811682650395</v>
      </c>
    </row>
    <row r="27" spans="1:55" hidden="1" x14ac:dyDescent="0.25">
      <c r="A27" s="63">
        <v>20</v>
      </c>
      <c r="B27" s="63"/>
      <c r="C27" s="63">
        <v>56</v>
      </c>
      <c r="D27" s="91">
        <v>4.6500000000000004</v>
      </c>
      <c r="E27" s="63">
        <v>31</v>
      </c>
      <c r="F27" s="63">
        <v>4</v>
      </c>
      <c r="G27" s="87">
        <f t="shared" si="0"/>
        <v>0.83783783783783783</v>
      </c>
      <c r="H27" s="88">
        <f t="shared" si="1"/>
        <v>4.1891891891891895</v>
      </c>
      <c r="I27" s="63">
        <v>19</v>
      </c>
      <c r="J27" s="63">
        <v>4</v>
      </c>
      <c r="K27" s="87">
        <f t="shared" si="2"/>
        <v>0.61290322580645162</v>
      </c>
      <c r="L27" s="88">
        <f t="shared" si="3"/>
        <v>3.064516129032258</v>
      </c>
      <c r="M27" s="63" t="s">
        <v>20</v>
      </c>
      <c r="N27" s="89">
        <v>26</v>
      </c>
      <c r="O27" s="90">
        <f t="shared" si="4"/>
        <v>0.70270270270270274</v>
      </c>
      <c r="P27" s="90">
        <f t="shared" si="5"/>
        <v>3.5135135135135136</v>
      </c>
      <c r="Q27" s="89">
        <v>29</v>
      </c>
      <c r="R27" s="90">
        <f t="shared" si="6"/>
        <v>0.93548387096774188</v>
      </c>
      <c r="S27" s="90">
        <f t="shared" si="7"/>
        <v>4.6774193548387091</v>
      </c>
      <c r="T27" s="63"/>
      <c r="U27" s="87">
        <f t="shared" si="8"/>
        <v>16.581124673060156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x14ac:dyDescent="0.25">
      <c r="A28" s="8">
        <v>7</v>
      </c>
      <c r="B28" s="35" t="s">
        <v>113</v>
      </c>
      <c r="C28" s="1">
        <v>56</v>
      </c>
      <c r="D28" s="30">
        <v>4.3600000000000003</v>
      </c>
      <c r="E28" s="1">
        <v>27</v>
      </c>
      <c r="F28" s="1">
        <v>4</v>
      </c>
      <c r="G28" s="10">
        <f t="shared" si="0"/>
        <v>0.72972972972972971</v>
      </c>
      <c r="H28" s="32">
        <f t="shared" si="1"/>
        <v>3.6486486486486487</v>
      </c>
      <c r="I28" s="1">
        <v>22</v>
      </c>
      <c r="J28" s="1">
        <v>5</v>
      </c>
      <c r="K28" s="10">
        <f t="shared" si="2"/>
        <v>0.70967741935483875</v>
      </c>
      <c r="L28" s="32">
        <f t="shared" si="3"/>
        <v>3.5483870967741939</v>
      </c>
      <c r="M28" s="1" t="s">
        <v>21</v>
      </c>
      <c r="N28" s="17">
        <v>27</v>
      </c>
      <c r="O28" s="18">
        <f t="shared" si="4"/>
        <v>0.72972972972972971</v>
      </c>
      <c r="P28" s="18">
        <f t="shared" si="5"/>
        <v>3.6486486486486487</v>
      </c>
      <c r="Q28" s="17">
        <v>31</v>
      </c>
      <c r="R28" s="18">
        <f t="shared" si="6"/>
        <v>1</v>
      </c>
      <c r="S28" s="18">
        <f t="shared" si="7"/>
        <v>5</v>
      </c>
      <c r="U28" s="10">
        <f t="shared" si="8"/>
        <v>16.557035745422844</v>
      </c>
    </row>
    <row r="29" spans="1:55" x14ac:dyDescent="0.25">
      <c r="A29" s="8">
        <v>8</v>
      </c>
      <c r="B29" s="35" t="s">
        <v>89</v>
      </c>
      <c r="C29" s="1">
        <v>56</v>
      </c>
      <c r="D29" s="30">
        <v>4.7699999999999996</v>
      </c>
      <c r="E29" s="1">
        <v>35</v>
      </c>
      <c r="F29" s="1">
        <v>5</v>
      </c>
      <c r="G29" s="10">
        <f t="shared" si="0"/>
        <v>0.94594594594594594</v>
      </c>
      <c r="H29" s="32">
        <f t="shared" si="1"/>
        <v>4.7297297297297298</v>
      </c>
      <c r="I29" s="1">
        <v>23</v>
      </c>
      <c r="J29" s="1">
        <v>5</v>
      </c>
      <c r="K29" s="10">
        <f t="shared" si="2"/>
        <v>0.74193548387096775</v>
      </c>
      <c r="L29" s="32">
        <f t="shared" si="3"/>
        <v>3.709677419354839</v>
      </c>
      <c r="M29" s="1" t="s">
        <v>21</v>
      </c>
      <c r="N29" s="17">
        <v>24</v>
      </c>
      <c r="O29" s="18">
        <f t="shared" si="4"/>
        <v>0.64864864864864868</v>
      </c>
      <c r="P29" s="18">
        <f t="shared" si="5"/>
        <v>3.2432432432432434</v>
      </c>
      <c r="Q29" s="17"/>
      <c r="R29" s="18">
        <f t="shared" si="6"/>
        <v>0</v>
      </c>
      <c r="S29" s="18">
        <f t="shared" si="7"/>
        <v>0</v>
      </c>
      <c r="U29" s="10">
        <f t="shared" si="8"/>
        <v>16.452650392327811</v>
      </c>
    </row>
    <row r="30" spans="1:55" x14ac:dyDescent="0.25">
      <c r="A30" s="8">
        <v>9</v>
      </c>
      <c r="B30" s="35" t="s">
        <v>121</v>
      </c>
      <c r="C30" s="9">
        <v>6</v>
      </c>
      <c r="D30" s="30">
        <v>4.6500000000000004</v>
      </c>
      <c r="E30" s="1">
        <v>31</v>
      </c>
      <c r="F30" s="1">
        <v>4</v>
      </c>
      <c r="G30" s="10">
        <f t="shared" si="0"/>
        <v>0.83783783783783783</v>
      </c>
      <c r="H30" s="32">
        <f t="shared" si="1"/>
        <v>4.1891891891891895</v>
      </c>
      <c r="I30" s="1">
        <v>22</v>
      </c>
      <c r="J30" s="1">
        <v>5</v>
      </c>
      <c r="K30" s="10">
        <f t="shared" si="2"/>
        <v>0.70967741935483875</v>
      </c>
      <c r="L30" s="32">
        <f t="shared" si="3"/>
        <v>3.5483870967741939</v>
      </c>
      <c r="M30" s="1" t="s">
        <v>21</v>
      </c>
      <c r="N30" s="17">
        <v>30</v>
      </c>
      <c r="O30" s="18">
        <f t="shared" si="4"/>
        <v>0.81081081081081086</v>
      </c>
      <c r="P30" s="18">
        <f t="shared" si="5"/>
        <v>4.0540540540540544</v>
      </c>
      <c r="Q30" s="17"/>
      <c r="R30" s="18">
        <f t="shared" si="6"/>
        <v>0</v>
      </c>
      <c r="S30" s="18">
        <f t="shared" si="7"/>
        <v>0</v>
      </c>
      <c r="U30" s="10">
        <f t="shared" si="8"/>
        <v>16.44163034001744</v>
      </c>
    </row>
    <row r="31" spans="1:55" hidden="1" x14ac:dyDescent="0.25">
      <c r="A31" s="63">
        <v>24</v>
      </c>
      <c r="B31" s="63"/>
      <c r="C31" s="63">
        <v>56</v>
      </c>
      <c r="D31" s="91">
        <v>4.93</v>
      </c>
      <c r="E31" s="63">
        <v>27</v>
      </c>
      <c r="F31" s="63">
        <v>3</v>
      </c>
      <c r="G31" s="87">
        <f t="shared" si="0"/>
        <v>0.72972972972972971</v>
      </c>
      <c r="H31" s="88">
        <f t="shared" si="1"/>
        <v>3.6486486486486487</v>
      </c>
      <c r="I31" s="63">
        <v>24</v>
      </c>
      <c r="J31" s="63">
        <v>5</v>
      </c>
      <c r="K31" s="87">
        <f t="shared" si="2"/>
        <v>0.77419354838709675</v>
      </c>
      <c r="L31" s="88">
        <f t="shared" si="3"/>
        <v>3.870967741935484</v>
      </c>
      <c r="M31" s="63" t="s">
        <v>20</v>
      </c>
      <c r="N31" s="89">
        <v>29</v>
      </c>
      <c r="O31" s="90">
        <f t="shared" si="4"/>
        <v>0.78378378378378377</v>
      </c>
      <c r="P31" s="90">
        <f t="shared" si="5"/>
        <v>3.9189189189189189</v>
      </c>
      <c r="Q31" s="89"/>
      <c r="R31" s="90">
        <f t="shared" si="6"/>
        <v>0</v>
      </c>
      <c r="S31" s="90">
        <f t="shared" si="7"/>
        <v>0</v>
      </c>
      <c r="T31" s="63"/>
      <c r="U31" s="87">
        <f t="shared" si="8"/>
        <v>16.368535309503052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hidden="1" x14ac:dyDescent="0.25">
      <c r="A32" s="1">
        <v>25</v>
      </c>
      <c r="B32" s="1"/>
      <c r="C32" s="1">
        <v>56</v>
      </c>
      <c r="D32" s="30">
        <v>4.5</v>
      </c>
      <c r="E32" s="1">
        <v>29</v>
      </c>
      <c r="F32" s="1">
        <v>4</v>
      </c>
      <c r="G32" s="10">
        <f t="shared" si="0"/>
        <v>0.78378378378378377</v>
      </c>
      <c r="H32" s="32">
        <f t="shared" si="1"/>
        <v>3.9189189189189189</v>
      </c>
      <c r="I32" s="1">
        <v>25</v>
      </c>
      <c r="J32" s="1">
        <v>5</v>
      </c>
      <c r="K32" s="10">
        <f t="shared" si="2"/>
        <v>0.80645161290322576</v>
      </c>
      <c r="L32" s="32">
        <f t="shared" si="3"/>
        <v>4.032258064516129</v>
      </c>
      <c r="M32" s="1" t="s">
        <v>20</v>
      </c>
      <c r="N32" s="17">
        <v>28</v>
      </c>
      <c r="O32" s="18">
        <f t="shared" si="4"/>
        <v>0.7567567567567568</v>
      </c>
      <c r="P32" s="18">
        <f t="shared" si="5"/>
        <v>3.7837837837837842</v>
      </c>
      <c r="Q32" s="17"/>
      <c r="R32" s="18">
        <f t="shared" si="6"/>
        <v>0</v>
      </c>
      <c r="S32" s="18">
        <f t="shared" si="7"/>
        <v>0</v>
      </c>
      <c r="U32" s="10">
        <f t="shared" si="8"/>
        <v>16.23496076721883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hidden="1" x14ac:dyDescent="0.25">
      <c r="A33" s="1">
        <v>26</v>
      </c>
      <c r="B33" s="1"/>
      <c r="C33" s="1">
        <v>56</v>
      </c>
      <c r="D33" s="30">
        <v>4.75</v>
      </c>
      <c r="E33" s="1">
        <v>35</v>
      </c>
      <c r="F33" s="1">
        <v>5</v>
      </c>
      <c r="G33" s="10">
        <f t="shared" si="0"/>
        <v>0.94594594594594594</v>
      </c>
      <c r="H33" s="32">
        <f t="shared" si="1"/>
        <v>4.7297297297297298</v>
      </c>
      <c r="I33" s="1">
        <v>23</v>
      </c>
      <c r="J33" s="1">
        <v>5</v>
      </c>
      <c r="K33" s="10">
        <f t="shared" si="2"/>
        <v>0.74193548387096775</v>
      </c>
      <c r="L33" s="32">
        <f t="shared" si="3"/>
        <v>3.709677419354839</v>
      </c>
      <c r="M33" s="1" t="s">
        <v>20</v>
      </c>
      <c r="N33" s="17">
        <v>22</v>
      </c>
      <c r="O33" s="18">
        <f t="shared" si="4"/>
        <v>0.59459459459459463</v>
      </c>
      <c r="P33" s="18">
        <f t="shared" si="5"/>
        <v>2.9729729729729732</v>
      </c>
      <c r="Q33" s="17"/>
      <c r="R33" s="18">
        <f t="shared" si="6"/>
        <v>0</v>
      </c>
      <c r="S33" s="18">
        <f t="shared" si="7"/>
        <v>0</v>
      </c>
      <c r="U33" s="10">
        <f t="shared" si="8"/>
        <v>16.162380122057542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hidden="1" x14ac:dyDescent="0.25">
      <c r="A34" s="1">
        <v>27</v>
      </c>
      <c r="B34" s="1"/>
      <c r="C34" s="1">
        <v>56</v>
      </c>
      <c r="D34" s="30">
        <v>4.2</v>
      </c>
      <c r="E34" s="1">
        <v>32</v>
      </c>
      <c r="F34" s="1">
        <v>4</v>
      </c>
      <c r="G34" s="10">
        <f t="shared" si="0"/>
        <v>0.86486486486486491</v>
      </c>
      <c r="H34" s="32">
        <f t="shared" si="1"/>
        <v>4.3243243243243246</v>
      </c>
      <c r="I34" s="1">
        <v>20</v>
      </c>
      <c r="J34" s="1">
        <v>4</v>
      </c>
      <c r="K34" s="10">
        <f t="shared" si="2"/>
        <v>0.64516129032258063</v>
      </c>
      <c r="L34" s="32">
        <f t="shared" si="3"/>
        <v>3.225806451612903</v>
      </c>
      <c r="M34" s="1" t="s">
        <v>15</v>
      </c>
      <c r="N34" s="17"/>
      <c r="O34" s="18">
        <f t="shared" si="4"/>
        <v>0</v>
      </c>
      <c r="P34" s="18">
        <f t="shared" si="5"/>
        <v>0</v>
      </c>
      <c r="Q34" s="17">
        <v>26</v>
      </c>
      <c r="R34" s="18">
        <f t="shared" si="6"/>
        <v>0.83870967741935487</v>
      </c>
      <c r="S34" s="18">
        <f t="shared" si="7"/>
        <v>4.193548387096774</v>
      </c>
      <c r="U34" s="10">
        <f t="shared" si="8"/>
        <v>15.943679163034004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hidden="1" x14ac:dyDescent="0.25">
      <c r="A35" s="1">
        <v>28</v>
      </c>
      <c r="B35" s="1"/>
      <c r="C35" s="1">
        <v>56</v>
      </c>
      <c r="D35" s="30">
        <v>4.68</v>
      </c>
      <c r="E35" s="1">
        <v>30</v>
      </c>
      <c r="F35" s="1">
        <v>4</v>
      </c>
      <c r="G35" s="10">
        <f t="shared" si="0"/>
        <v>0.81081081081081086</v>
      </c>
      <c r="H35" s="32">
        <f t="shared" si="1"/>
        <v>4.0540540540540544</v>
      </c>
      <c r="I35" s="1">
        <v>20</v>
      </c>
      <c r="J35" s="1">
        <v>4</v>
      </c>
      <c r="K35" s="10">
        <f t="shared" si="2"/>
        <v>0.64516129032258063</v>
      </c>
      <c r="L35" s="32">
        <f t="shared" si="3"/>
        <v>3.225806451612903</v>
      </c>
      <c r="M35" s="1" t="s">
        <v>20</v>
      </c>
      <c r="N35" s="17">
        <v>29</v>
      </c>
      <c r="O35" s="18">
        <f t="shared" si="4"/>
        <v>0.78378378378378377</v>
      </c>
      <c r="P35" s="18">
        <f t="shared" si="5"/>
        <v>3.9189189189189189</v>
      </c>
      <c r="Q35" s="17"/>
      <c r="R35" s="18">
        <f t="shared" si="6"/>
        <v>0</v>
      </c>
      <c r="S35" s="18">
        <f t="shared" si="7"/>
        <v>0</v>
      </c>
      <c r="U35" s="10">
        <f t="shared" si="8"/>
        <v>15.878779424585876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x14ac:dyDescent="0.25">
      <c r="A36" s="8">
        <v>10</v>
      </c>
      <c r="B36" s="35" t="s">
        <v>106</v>
      </c>
      <c r="C36" s="1">
        <v>56</v>
      </c>
      <c r="D36" s="30">
        <v>4.93</v>
      </c>
      <c r="E36" s="1">
        <v>27</v>
      </c>
      <c r="F36" s="1">
        <v>3</v>
      </c>
      <c r="G36" s="10">
        <f t="shared" si="0"/>
        <v>0.72972972972972971</v>
      </c>
      <c r="H36" s="32">
        <f t="shared" si="1"/>
        <v>3.6486486486486487</v>
      </c>
      <c r="I36" s="1">
        <v>24</v>
      </c>
      <c r="J36" s="1">
        <v>5</v>
      </c>
      <c r="K36" s="10">
        <f t="shared" si="2"/>
        <v>0.77419354838709675</v>
      </c>
      <c r="L36" s="32">
        <f t="shared" si="3"/>
        <v>3.870967741935484</v>
      </c>
      <c r="M36" s="1" t="s">
        <v>20</v>
      </c>
      <c r="N36" s="17">
        <v>29</v>
      </c>
      <c r="O36" s="18">
        <f t="shared" si="4"/>
        <v>0.78378378378378377</v>
      </c>
      <c r="P36" s="18">
        <f t="shared" si="5"/>
        <v>3.9189189189189189</v>
      </c>
      <c r="Q36" s="17"/>
      <c r="R36" s="18">
        <f t="shared" si="6"/>
        <v>0</v>
      </c>
      <c r="S36" s="18">
        <f t="shared" si="7"/>
        <v>0</v>
      </c>
      <c r="U36" s="10">
        <f t="shared" si="8"/>
        <v>16.368535309503052</v>
      </c>
    </row>
    <row r="37" spans="1:55" x14ac:dyDescent="0.25">
      <c r="A37" s="8">
        <v>11</v>
      </c>
      <c r="B37" s="35" t="s">
        <v>59</v>
      </c>
      <c r="C37" s="1">
        <v>56</v>
      </c>
      <c r="D37" s="30">
        <v>4.75</v>
      </c>
      <c r="E37" s="1">
        <v>35</v>
      </c>
      <c r="F37" s="1">
        <v>5</v>
      </c>
      <c r="G37" s="10">
        <f t="shared" si="0"/>
        <v>0.94594594594594594</v>
      </c>
      <c r="H37" s="32">
        <f t="shared" si="1"/>
        <v>4.7297297297297298</v>
      </c>
      <c r="I37" s="1">
        <v>23</v>
      </c>
      <c r="J37" s="1">
        <v>5</v>
      </c>
      <c r="K37" s="10">
        <f t="shared" si="2"/>
        <v>0.74193548387096775</v>
      </c>
      <c r="L37" s="32">
        <f t="shared" si="3"/>
        <v>3.709677419354839</v>
      </c>
      <c r="M37" s="1" t="s">
        <v>20</v>
      </c>
      <c r="N37" s="17">
        <v>22</v>
      </c>
      <c r="O37" s="18">
        <f t="shared" si="4"/>
        <v>0.59459459459459463</v>
      </c>
      <c r="P37" s="18">
        <f t="shared" si="5"/>
        <v>2.9729729729729732</v>
      </c>
      <c r="Q37" s="17"/>
      <c r="R37" s="18">
        <f t="shared" si="6"/>
        <v>0</v>
      </c>
      <c r="S37" s="18">
        <f t="shared" si="7"/>
        <v>0</v>
      </c>
      <c r="U37" s="10">
        <f t="shared" si="8"/>
        <v>16.162380122057542</v>
      </c>
    </row>
    <row r="38" spans="1:55" x14ac:dyDescent="0.25">
      <c r="A38" s="8">
        <v>12</v>
      </c>
      <c r="B38" s="35" t="s">
        <v>93</v>
      </c>
      <c r="C38" s="1">
        <v>56</v>
      </c>
      <c r="D38" s="30">
        <v>4.2</v>
      </c>
      <c r="E38" s="1">
        <v>32</v>
      </c>
      <c r="F38" s="1">
        <v>4</v>
      </c>
      <c r="G38" s="10">
        <f t="shared" si="0"/>
        <v>0.86486486486486491</v>
      </c>
      <c r="H38" s="32">
        <f t="shared" si="1"/>
        <v>4.3243243243243246</v>
      </c>
      <c r="I38" s="1">
        <v>20</v>
      </c>
      <c r="J38" s="1">
        <v>4</v>
      </c>
      <c r="K38" s="10">
        <f t="shared" si="2"/>
        <v>0.64516129032258063</v>
      </c>
      <c r="L38" s="32">
        <f t="shared" si="3"/>
        <v>3.225806451612903</v>
      </c>
      <c r="M38" s="1" t="s">
        <v>21</v>
      </c>
      <c r="N38" s="17"/>
      <c r="O38" s="18">
        <f t="shared" si="4"/>
        <v>0</v>
      </c>
      <c r="P38" s="18">
        <f t="shared" si="5"/>
        <v>0</v>
      </c>
      <c r="Q38" s="17">
        <v>26</v>
      </c>
      <c r="R38" s="18">
        <f t="shared" si="6"/>
        <v>0.83870967741935487</v>
      </c>
      <c r="S38" s="18">
        <f t="shared" si="7"/>
        <v>4.193548387096774</v>
      </c>
      <c r="U38" s="10">
        <f t="shared" ref="U38" si="9">D38+H38+L38+MAX(P38,S38)+T38</f>
        <v>15.943679163034004</v>
      </c>
    </row>
    <row r="39" spans="1:55" s="5" customFormat="1" x14ac:dyDescent="0.25">
      <c r="A39" s="51">
        <v>13</v>
      </c>
      <c r="B39" s="50" t="s">
        <v>156</v>
      </c>
      <c r="C39" s="4">
        <v>56</v>
      </c>
      <c r="D39" s="52">
        <v>4.68</v>
      </c>
      <c r="E39" s="4">
        <v>30</v>
      </c>
      <c r="F39" s="4">
        <v>4</v>
      </c>
      <c r="G39" s="49">
        <f t="shared" si="0"/>
        <v>0.81081081081081086</v>
      </c>
      <c r="H39" s="53">
        <f t="shared" si="1"/>
        <v>4.0540540540540544</v>
      </c>
      <c r="I39" s="4">
        <v>20</v>
      </c>
      <c r="J39" s="4">
        <v>4</v>
      </c>
      <c r="K39" s="49">
        <f t="shared" si="2"/>
        <v>0.64516129032258063</v>
      </c>
      <c r="L39" s="53">
        <f t="shared" si="3"/>
        <v>3.225806451612903</v>
      </c>
      <c r="M39" s="4" t="s">
        <v>21</v>
      </c>
      <c r="N39" s="20">
        <v>29</v>
      </c>
      <c r="O39" s="54">
        <f t="shared" si="4"/>
        <v>0.78378378378378377</v>
      </c>
      <c r="P39" s="54">
        <f t="shared" si="5"/>
        <v>3.9189189189189189</v>
      </c>
      <c r="Q39" s="20"/>
      <c r="R39" s="54">
        <f t="shared" si="6"/>
        <v>0</v>
      </c>
      <c r="S39" s="54">
        <f t="shared" si="7"/>
        <v>0</v>
      </c>
      <c r="T39" s="4"/>
      <c r="U39" s="49">
        <f t="shared" ref="U39" si="10">D39+H39+L39+MAX(P39,S39)</f>
        <v>15.878779424585876</v>
      </c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</row>
    <row r="40" spans="1:55" x14ac:dyDescent="0.25">
      <c r="A40" s="8">
        <v>14</v>
      </c>
      <c r="B40" s="35" t="s">
        <v>77</v>
      </c>
      <c r="C40" s="1">
        <v>56</v>
      </c>
      <c r="D40" s="30">
        <v>4.5</v>
      </c>
      <c r="E40" s="1">
        <v>31</v>
      </c>
      <c r="F40" s="1">
        <v>4</v>
      </c>
      <c r="G40" s="10">
        <f t="shared" si="0"/>
        <v>0.83783783783783783</v>
      </c>
      <c r="H40" s="32">
        <f t="shared" si="1"/>
        <v>4.1891891891891895</v>
      </c>
      <c r="I40" s="1">
        <v>20</v>
      </c>
      <c r="J40" s="1">
        <v>4</v>
      </c>
      <c r="K40" s="10">
        <f t="shared" si="2"/>
        <v>0.64516129032258063</v>
      </c>
      <c r="L40" s="32">
        <f t="shared" si="3"/>
        <v>3.225806451612903</v>
      </c>
      <c r="M40" s="1" t="s">
        <v>21</v>
      </c>
      <c r="N40" s="17">
        <v>29</v>
      </c>
      <c r="O40" s="18">
        <f t="shared" si="4"/>
        <v>0.78378378378378377</v>
      </c>
      <c r="P40" s="18">
        <f t="shared" si="5"/>
        <v>3.9189189189189189</v>
      </c>
      <c r="Q40" s="17"/>
      <c r="R40" s="18">
        <f t="shared" si="6"/>
        <v>0</v>
      </c>
      <c r="S40" s="18">
        <f t="shared" si="7"/>
        <v>0</v>
      </c>
      <c r="U40" s="10">
        <f t="shared" si="8"/>
        <v>15.833914559721013</v>
      </c>
    </row>
    <row r="41" spans="1:55" hidden="1" x14ac:dyDescent="0.25">
      <c r="A41" s="63">
        <v>30</v>
      </c>
      <c r="B41" s="63"/>
      <c r="C41" s="63">
        <v>56</v>
      </c>
      <c r="D41" s="91">
        <v>4.3</v>
      </c>
      <c r="E41" s="63">
        <v>27</v>
      </c>
      <c r="F41" s="63">
        <v>3</v>
      </c>
      <c r="G41" s="87">
        <f t="shared" si="0"/>
        <v>0.72972972972972971</v>
      </c>
      <c r="H41" s="88">
        <f t="shared" si="1"/>
        <v>3.6486486486486487</v>
      </c>
      <c r="I41" s="63">
        <v>23</v>
      </c>
      <c r="J41" s="63">
        <v>5</v>
      </c>
      <c r="K41" s="87">
        <f t="shared" si="2"/>
        <v>0.74193548387096775</v>
      </c>
      <c r="L41" s="88">
        <f t="shared" si="3"/>
        <v>3.709677419354839</v>
      </c>
      <c r="M41" s="63" t="s">
        <v>20</v>
      </c>
      <c r="N41" s="89">
        <v>30</v>
      </c>
      <c r="O41" s="90">
        <f t="shared" si="4"/>
        <v>0.81081081081081086</v>
      </c>
      <c r="P41" s="90">
        <f t="shared" si="5"/>
        <v>4.0540540540540544</v>
      </c>
      <c r="Q41" s="89"/>
      <c r="R41" s="90">
        <f t="shared" si="6"/>
        <v>0</v>
      </c>
      <c r="S41" s="90">
        <f t="shared" si="7"/>
        <v>0</v>
      </c>
      <c r="T41" s="63"/>
      <c r="U41" s="87">
        <f t="shared" si="8"/>
        <v>15.712380122057541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hidden="1" x14ac:dyDescent="0.25">
      <c r="A42" s="1">
        <v>31</v>
      </c>
      <c r="B42" s="1"/>
      <c r="C42" s="1">
        <v>56</v>
      </c>
      <c r="D42" s="30">
        <v>4.25</v>
      </c>
      <c r="E42" s="1">
        <v>29</v>
      </c>
      <c r="F42" s="1">
        <v>4</v>
      </c>
      <c r="G42" s="10">
        <f t="shared" si="0"/>
        <v>0.78378378378378377</v>
      </c>
      <c r="H42" s="32">
        <f t="shared" si="1"/>
        <v>3.9189189189189189</v>
      </c>
      <c r="I42" s="1">
        <v>19</v>
      </c>
      <c r="J42" s="1">
        <v>4</v>
      </c>
      <c r="K42" s="10">
        <f t="shared" si="2"/>
        <v>0.61290322580645162</v>
      </c>
      <c r="L42" s="32">
        <f t="shared" si="3"/>
        <v>3.064516129032258</v>
      </c>
      <c r="M42" s="1" t="s">
        <v>20</v>
      </c>
      <c r="N42" s="17">
        <v>33</v>
      </c>
      <c r="O42" s="18">
        <f t="shared" si="4"/>
        <v>0.89189189189189189</v>
      </c>
      <c r="P42" s="18">
        <f t="shared" si="5"/>
        <v>4.4594594594594597</v>
      </c>
      <c r="Q42" s="17"/>
      <c r="R42" s="18">
        <f t="shared" si="6"/>
        <v>0</v>
      </c>
      <c r="S42" s="18">
        <f t="shared" si="7"/>
        <v>0</v>
      </c>
      <c r="U42" s="10">
        <f t="shared" si="8"/>
        <v>15.692894507410637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x14ac:dyDescent="0.25">
      <c r="A43" s="8">
        <v>15</v>
      </c>
      <c r="B43" s="35" t="s">
        <v>181</v>
      </c>
      <c r="C43" s="9">
        <v>6</v>
      </c>
      <c r="D43" s="30">
        <v>4.2</v>
      </c>
      <c r="E43" s="1">
        <v>33</v>
      </c>
      <c r="F43" s="1">
        <v>5</v>
      </c>
      <c r="G43" s="10">
        <f t="shared" si="0"/>
        <v>0.89189189189189189</v>
      </c>
      <c r="H43" s="32">
        <f t="shared" si="1"/>
        <v>4.4594594594594597</v>
      </c>
      <c r="I43" s="1">
        <v>18</v>
      </c>
      <c r="J43" s="1">
        <v>4</v>
      </c>
      <c r="K43" s="10">
        <f t="shared" si="2"/>
        <v>0.58064516129032262</v>
      </c>
      <c r="L43" s="32">
        <f t="shared" si="3"/>
        <v>2.903225806451613</v>
      </c>
      <c r="M43" s="1" t="s">
        <v>21</v>
      </c>
      <c r="N43" s="17">
        <v>30</v>
      </c>
      <c r="O43" s="18">
        <f t="shared" si="4"/>
        <v>0.81081081081081086</v>
      </c>
      <c r="P43" s="18">
        <f t="shared" si="5"/>
        <v>4.0540540540540544</v>
      </c>
      <c r="Q43" s="17"/>
      <c r="R43" s="18">
        <f t="shared" si="6"/>
        <v>0</v>
      </c>
      <c r="S43" s="18">
        <f t="shared" si="7"/>
        <v>0</v>
      </c>
      <c r="U43" s="10">
        <f t="shared" si="8"/>
        <v>15.616739319965125</v>
      </c>
    </row>
    <row r="44" spans="1:55" hidden="1" x14ac:dyDescent="0.25">
      <c r="A44" s="63">
        <v>33</v>
      </c>
      <c r="B44" s="63"/>
      <c r="C44" s="63">
        <v>56</v>
      </c>
      <c r="D44" s="91">
        <v>4.3499999999999996</v>
      </c>
      <c r="E44" s="63">
        <v>24</v>
      </c>
      <c r="F44" s="63">
        <v>3</v>
      </c>
      <c r="G44" s="87">
        <f t="shared" ref="G44:G88" si="11">E44/37</f>
        <v>0.64864864864864868</v>
      </c>
      <c r="H44" s="88">
        <f t="shared" ref="H44:H75" si="12">G44*5</f>
        <v>3.2432432432432434</v>
      </c>
      <c r="I44" s="63">
        <v>19</v>
      </c>
      <c r="J44" s="63">
        <v>4</v>
      </c>
      <c r="K44" s="87">
        <f t="shared" ref="K44:K88" si="13">I44/31</f>
        <v>0.61290322580645162</v>
      </c>
      <c r="L44" s="88">
        <f t="shared" ref="L44:L75" si="14">K44*5</f>
        <v>3.064516129032258</v>
      </c>
      <c r="M44" s="63" t="s">
        <v>20</v>
      </c>
      <c r="N44" s="89">
        <v>30</v>
      </c>
      <c r="O44" s="90">
        <f t="shared" ref="O44:O75" si="15">N44/37</f>
        <v>0.81081081081081086</v>
      </c>
      <c r="P44" s="90">
        <f t="shared" ref="P44:P75" si="16">O44*5</f>
        <v>4.0540540540540544</v>
      </c>
      <c r="Q44" s="89">
        <v>30</v>
      </c>
      <c r="R44" s="90">
        <f t="shared" ref="R44:R75" si="17">Q44/31</f>
        <v>0.967741935483871</v>
      </c>
      <c r="S44" s="90">
        <f t="shared" ref="S44:S75" si="18">R44*5</f>
        <v>4.838709677419355</v>
      </c>
      <c r="T44" s="63"/>
      <c r="U44" s="87">
        <f t="shared" ref="U44:U87" si="19">D44+H44+L44+MAX(P44,S44)</f>
        <v>15.496469049694856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hidden="1" x14ac:dyDescent="0.25">
      <c r="A45" s="1">
        <v>34</v>
      </c>
      <c r="B45" s="1"/>
      <c r="C45" s="1">
        <v>6</v>
      </c>
      <c r="D45" s="30">
        <v>4.5999999999999996</v>
      </c>
      <c r="E45" s="1">
        <v>29</v>
      </c>
      <c r="F45" s="1">
        <v>4</v>
      </c>
      <c r="G45" s="10">
        <f t="shared" si="11"/>
        <v>0.78378378378378377</v>
      </c>
      <c r="H45" s="32">
        <f t="shared" si="12"/>
        <v>3.9189189189189189</v>
      </c>
      <c r="I45" s="1">
        <v>23</v>
      </c>
      <c r="J45" s="1">
        <v>5</v>
      </c>
      <c r="K45" s="10">
        <f t="shared" si="13"/>
        <v>0.74193548387096775</v>
      </c>
      <c r="L45" s="32">
        <f t="shared" si="14"/>
        <v>3.709677419354839</v>
      </c>
      <c r="M45" s="1" t="s">
        <v>15</v>
      </c>
      <c r="N45" s="17">
        <v>24</v>
      </c>
      <c r="O45" s="18">
        <f t="shared" si="15"/>
        <v>0.64864864864864868</v>
      </c>
      <c r="P45" s="18">
        <f t="shared" si="16"/>
        <v>3.2432432432432434</v>
      </c>
      <c r="Q45" s="17"/>
      <c r="R45" s="18">
        <f t="shared" si="17"/>
        <v>0</v>
      </c>
      <c r="S45" s="18">
        <f t="shared" si="18"/>
        <v>0</v>
      </c>
      <c r="U45" s="10">
        <f t="shared" si="19"/>
        <v>15.471839581517001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x14ac:dyDescent="0.25">
      <c r="A46" s="8">
        <v>16</v>
      </c>
      <c r="B46" s="35" t="s">
        <v>164</v>
      </c>
      <c r="C46" s="9">
        <v>6</v>
      </c>
      <c r="D46" s="30">
        <v>4.5999999999999996</v>
      </c>
      <c r="E46" s="1">
        <v>29</v>
      </c>
      <c r="F46" s="1">
        <v>4</v>
      </c>
      <c r="G46" s="10">
        <f t="shared" si="11"/>
        <v>0.78378378378378377</v>
      </c>
      <c r="H46" s="32">
        <f t="shared" si="12"/>
        <v>3.9189189189189189</v>
      </c>
      <c r="I46" s="1">
        <v>23</v>
      </c>
      <c r="J46" s="1">
        <v>5</v>
      </c>
      <c r="K46" s="10">
        <f t="shared" si="13"/>
        <v>0.74193548387096775</v>
      </c>
      <c r="L46" s="32">
        <f t="shared" si="14"/>
        <v>3.709677419354839</v>
      </c>
      <c r="M46" s="1" t="s">
        <v>21</v>
      </c>
      <c r="N46" s="17">
        <v>24</v>
      </c>
      <c r="O46" s="18">
        <f t="shared" si="15"/>
        <v>0.64864864864864868</v>
      </c>
      <c r="P46" s="18">
        <f t="shared" si="16"/>
        <v>3.2432432432432434</v>
      </c>
      <c r="Q46" s="17"/>
      <c r="R46" s="18">
        <f t="shared" si="17"/>
        <v>0</v>
      </c>
      <c r="S46" s="18">
        <f t="shared" si="18"/>
        <v>0</v>
      </c>
      <c r="U46" s="10">
        <f t="shared" ref="U46" si="20">D46+H46+L46+MAX(P46,S46)+T46</f>
        <v>15.471839581517001</v>
      </c>
    </row>
    <row r="47" spans="1:55" x14ac:dyDescent="0.25">
      <c r="A47" s="8">
        <v>17</v>
      </c>
      <c r="B47" s="35" t="s">
        <v>143</v>
      </c>
      <c r="C47" s="9">
        <v>6</v>
      </c>
      <c r="D47" s="30">
        <v>4.55</v>
      </c>
      <c r="E47" s="1">
        <v>29</v>
      </c>
      <c r="F47" s="1">
        <v>4</v>
      </c>
      <c r="G47" s="10">
        <f t="shared" si="11"/>
        <v>0.78378378378378377</v>
      </c>
      <c r="H47" s="32">
        <f t="shared" si="12"/>
        <v>3.9189189189189189</v>
      </c>
      <c r="I47" s="1">
        <v>23</v>
      </c>
      <c r="J47" s="1">
        <v>5</v>
      </c>
      <c r="K47" s="10">
        <f t="shared" si="13"/>
        <v>0.74193548387096775</v>
      </c>
      <c r="L47" s="32">
        <f t="shared" si="14"/>
        <v>3.709677419354839</v>
      </c>
      <c r="M47" s="1" t="s">
        <v>21</v>
      </c>
      <c r="N47" s="17">
        <v>24</v>
      </c>
      <c r="O47" s="18">
        <f t="shared" si="15"/>
        <v>0.64864864864864868</v>
      </c>
      <c r="P47" s="18">
        <f t="shared" si="16"/>
        <v>3.2432432432432434</v>
      </c>
      <c r="Q47" s="17"/>
      <c r="R47" s="18">
        <f t="shared" si="17"/>
        <v>0</v>
      </c>
      <c r="S47" s="18">
        <f t="shared" si="18"/>
        <v>0</v>
      </c>
      <c r="U47" s="10">
        <f t="shared" si="19"/>
        <v>15.421839581517</v>
      </c>
    </row>
    <row r="48" spans="1:55" x14ac:dyDescent="0.25">
      <c r="A48" s="8">
        <v>18</v>
      </c>
      <c r="B48" s="35" t="s">
        <v>85</v>
      </c>
      <c r="C48" s="1">
        <v>56</v>
      </c>
      <c r="D48" s="30">
        <v>4.5999999999999996</v>
      </c>
      <c r="E48" s="1">
        <v>22</v>
      </c>
      <c r="F48" s="1">
        <v>3</v>
      </c>
      <c r="G48" s="10">
        <f t="shared" si="11"/>
        <v>0.59459459459459463</v>
      </c>
      <c r="H48" s="32">
        <f t="shared" si="12"/>
        <v>2.9729729729729732</v>
      </c>
      <c r="I48" s="1">
        <v>24</v>
      </c>
      <c r="J48" s="1">
        <v>5</v>
      </c>
      <c r="K48" s="10">
        <f t="shared" si="13"/>
        <v>0.77419354838709675</v>
      </c>
      <c r="L48" s="32">
        <f t="shared" si="14"/>
        <v>3.870967741935484</v>
      </c>
      <c r="M48" s="1" t="s">
        <v>21</v>
      </c>
      <c r="N48" s="17">
        <v>29</v>
      </c>
      <c r="O48" s="18">
        <f t="shared" si="15"/>
        <v>0.78378378378378377</v>
      </c>
      <c r="P48" s="18">
        <f t="shared" si="16"/>
        <v>3.9189189189189189</v>
      </c>
      <c r="Q48" s="17"/>
      <c r="R48" s="18">
        <f t="shared" si="17"/>
        <v>0</v>
      </c>
      <c r="S48" s="18">
        <f t="shared" si="18"/>
        <v>0</v>
      </c>
      <c r="U48" s="10">
        <f t="shared" si="19"/>
        <v>15.362859633827377</v>
      </c>
    </row>
    <row r="49" spans="1:55" x14ac:dyDescent="0.25">
      <c r="A49" s="8">
        <v>19</v>
      </c>
      <c r="B49" s="35" t="s">
        <v>125</v>
      </c>
      <c r="C49" s="1">
        <v>56</v>
      </c>
      <c r="D49" s="30">
        <v>4.5999999999999996</v>
      </c>
      <c r="E49" s="1">
        <v>32</v>
      </c>
      <c r="F49" s="1">
        <v>4</v>
      </c>
      <c r="G49" s="10">
        <f t="shared" si="11"/>
        <v>0.86486486486486491</v>
      </c>
      <c r="H49" s="32">
        <f t="shared" si="12"/>
        <v>4.3243243243243246</v>
      </c>
      <c r="I49" s="1">
        <v>16</v>
      </c>
      <c r="J49" s="1">
        <v>4</v>
      </c>
      <c r="K49" s="10">
        <f t="shared" si="13"/>
        <v>0.5161290322580645</v>
      </c>
      <c r="L49" s="32">
        <f t="shared" si="14"/>
        <v>2.5806451612903225</v>
      </c>
      <c r="M49" s="1" t="s">
        <v>21</v>
      </c>
      <c r="N49" s="17">
        <v>28</v>
      </c>
      <c r="O49" s="18">
        <f t="shared" si="15"/>
        <v>0.7567567567567568</v>
      </c>
      <c r="P49" s="18">
        <f t="shared" si="16"/>
        <v>3.7837837837837842</v>
      </c>
      <c r="Q49" s="17"/>
      <c r="R49" s="18">
        <f t="shared" si="17"/>
        <v>0</v>
      </c>
      <c r="S49" s="18">
        <f t="shared" si="18"/>
        <v>0</v>
      </c>
      <c r="U49" s="10">
        <f t="shared" si="19"/>
        <v>15.28875326939843</v>
      </c>
    </row>
    <row r="50" spans="1:55" x14ac:dyDescent="0.25">
      <c r="A50" s="8">
        <v>20</v>
      </c>
      <c r="B50" s="35" t="s">
        <v>131</v>
      </c>
      <c r="C50" s="1">
        <v>56</v>
      </c>
      <c r="D50" s="30">
        <v>4.2</v>
      </c>
      <c r="E50" s="1">
        <v>32</v>
      </c>
      <c r="F50" s="1">
        <v>4</v>
      </c>
      <c r="G50" s="10">
        <f t="shared" si="11"/>
        <v>0.86486486486486491</v>
      </c>
      <c r="H50" s="32">
        <f t="shared" si="12"/>
        <v>4.3243243243243246</v>
      </c>
      <c r="I50" s="1">
        <v>20</v>
      </c>
      <c r="J50" s="1">
        <v>4</v>
      </c>
      <c r="K50" s="10">
        <f t="shared" si="13"/>
        <v>0.64516129032258063</v>
      </c>
      <c r="L50" s="32">
        <f t="shared" si="14"/>
        <v>3.225806451612903</v>
      </c>
      <c r="M50" s="1" t="s">
        <v>21</v>
      </c>
      <c r="N50" s="17">
        <v>26</v>
      </c>
      <c r="O50" s="18">
        <f t="shared" si="15"/>
        <v>0.70270270270270274</v>
      </c>
      <c r="P50" s="18">
        <f t="shared" si="16"/>
        <v>3.5135135135135136</v>
      </c>
      <c r="Q50" s="17"/>
      <c r="R50" s="18">
        <f t="shared" si="17"/>
        <v>0</v>
      </c>
      <c r="S50" s="18">
        <f t="shared" si="18"/>
        <v>0</v>
      </c>
      <c r="T50" s="1">
        <v>0.5</v>
      </c>
      <c r="U50" s="10">
        <f t="shared" si="19"/>
        <v>15.263644289450744</v>
      </c>
    </row>
    <row r="51" spans="1:55" hidden="1" x14ac:dyDescent="0.25">
      <c r="A51" s="63">
        <v>39</v>
      </c>
      <c r="B51" s="63"/>
      <c r="C51" s="63">
        <v>56</v>
      </c>
      <c r="D51" s="91">
        <v>4.2</v>
      </c>
      <c r="E51" s="63">
        <v>29</v>
      </c>
      <c r="F51" s="63">
        <v>4</v>
      </c>
      <c r="G51" s="87">
        <f t="shared" si="11"/>
        <v>0.78378378378378377</v>
      </c>
      <c r="H51" s="88">
        <f t="shared" si="12"/>
        <v>3.9189189189189189</v>
      </c>
      <c r="I51" s="63">
        <v>19</v>
      </c>
      <c r="J51" s="63">
        <v>4</v>
      </c>
      <c r="K51" s="87">
        <f t="shared" si="13"/>
        <v>0.61290322580645162</v>
      </c>
      <c r="L51" s="88">
        <f t="shared" si="14"/>
        <v>3.064516129032258</v>
      </c>
      <c r="M51" s="63" t="s">
        <v>20</v>
      </c>
      <c r="N51" s="89">
        <v>29</v>
      </c>
      <c r="O51" s="90">
        <f t="shared" si="15"/>
        <v>0.78378378378378377</v>
      </c>
      <c r="P51" s="90">
        <f t="shared" si="16"/>
        <v>3.9189189189189189</v>
      </c>
      <c r="Q51" s="89">
        <v>25</v>
      </c>
      <c r="R51" s="90">
        <f t="shared" si="17"/>
        <v>0.80645161290322576</v>
      </c>
      <c r="S51" s="90">
        <f t="shared" si="18"/>
        <v>4.032258064516129</v>
      </c>
      <c r="T51" s="63"/>
      <c r="U51" s="87">
        <f t="shared" si="19"/>
        <v>15.215693112467306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hidden="1" x14ac:dyDescent="0.25">
      <c r="A52" s="1">
        <v>40</v>
      </c>
      <c r="B52" s="1"/>
      <c r="C52" s="1">
        <v>56</v>
      </c>
      <c r="D52" s="30">
        <v>4.21</v>
      </c>
      <c r="E52" s="1">
        <v>31</v>
      </c>
      <c r="F52" s="1">
        <v>4</v>
      </c>
      <c r="G52" s="10">
        <f t="shared" si="11"/>
        <v>0.83783783783783783</v>
      </c>
      <c r="H52" s="32">
        <f t="shared" si="12"/>
        <v>4.1891891891891895</v>
      </c>
      <c r="I52" s="1">
        <v>20</v>
      </c>
      <c r="J52" s="1">
        <v>4</v>
      </c>
      <c r="K52" s="10">
        <f t="shared" si="13"/>
        <v>0.64516129032258063</v>
      </c>
      <c r="L52" s="32">
        <f t="shared" si="14"/>
        <v>3.225806451612903</v>
      </c>
      <c r="M52" s="1" t="s">
        <v>20</v>
      </c>
      <c r="N52" s="17">
        <v>26</v>
      </c>
      <c r="O52" s="18">
        <f t="shared" si="15"/>
        <v>0.70270270270270274</v>
      </c>
      <c r="P52" s="18">
        <f t="shared" si="16"/>
        <v>3.5135135135135136</v>
      </c>
      <c r="Q52" s="17"/>
      <c r="R52" s="18">
        <f t="shared" si="17"/>
        <v>0</v>
      </c>
      <c r="S52" s="18">
        <f t="shared" si="18"/>
        <v>0</v>
      </c>
      <c r="U52" s="10">
        <f t="shared" si="19"/>
        <v>15.138509154315608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x14ac:dyDescent="0.25">
      <c r="A53" s="8">
        <v>21</v>
      </c>
      <c r="B53" s="35" t="s">
        <v>66</v>
      </c>
      <c r="C53" s="1">
        <v>56</v>
      </c>
      <c r="D53" s="30">
        <v>4.3</v>
      </c>
      <c r="E53" s="1">
        <v>28</v>
      </c>
      <c r="F53" s="1">
        <v>3</v>
      </c>
      <c r="G53" s="10">
        <f t="shared" si="11"/>
        <v>0.7567567567567568</v>
      </c>
      <c r="H53" s="32">
        <f t="shared" si="12"/>
        <v>3.7837837837837842</v>
      </c>
      <c r="I53" s="1">
        <v>21</v>
      </c>
      <c r="J53" s="1">
        <v>4</v>
      </c>
      <c r="K53" s="10">
        <f t="shared" si="13"/>
        <v>0.67741935483870963</v>
      </c>
      <c r="L53" s="32">
        <f t="shared" si="14"/>
        <v>3.387096774193548</v>
      </c>
      <c r="M53" s="1" t="s">
        <v>21</v>
      </c>
      <c r="N53" s="17">
        <v>27</v>
      </c>
      <c r="O53" s="18">
        <f t="shared" si="15"/>
        <v>0.72972972972972971</v>
      </c>
      <c r="P53" s="18">
        <f t="shared" si="16"/>
        <v>3.6486486486486487</v>
      </c>
      <c r="Q53" s="17"/>
      <c r="R53" s="18">
        <f t="shared" si="17"/>
        <v>0</v>
      </c>
      <c r="S53" s="18">
        <f t="shared" si="18"/>
        <v>0</v>
      </c>
      <c r="U53" s="10">
        <f t="shared" si="19"/>
        <v>15.11952920662598</v>
      </c>
    </row>
    <row r="54" spans="1:55" hidden="1" x14ac:dyDescent="0.25">
      <c r="A54" s="63">
        <v>42</v>
      </c>
      <c r="B54" s="63"/>
      <c r="C54" s="63">
        <v>56</v>
      </c>
      <c r="D54" s="91">
        <v>4.55</v>
      </c>
      <c r="E54" s="63">
        <v>23</v>
      </c>
      <c r="F54" s="63">
        <v>3</v>
      </c>
      <c r="G54" s="87">
        <f t="shared" si="11"/>
        <v>0.6216216216216216</v>
      </c>
      <c r="H54" s="88">
        <f t="shared" si="12"/>
        <v>3.1081081081081079</v>
      </c>
      <c r="I54" s="63">
        <v>20</v>
      </c>
      <c r="J54" s="63">
        <v>4</v>
      </c>
      <c r="K54" s="87">
        <f t="shared" si="13"/>
        <v>0.64516129032258063</v>
      </c>
      <c r="L54" s="88">
        <f t="shared" si="14"/>
        <v>3.225806451612903</v>
      </c>
      <c r="M54" s="63" t="s">
        <v>20</v>
      </c>
      <c r="N54" s="89">
        <v>31</v>
      </c>
      <c r="O54" s="90">
        <f t="shared" si="15"/>
        <v>0.83783783783783783</v>
      </c>
      <c r="P54" s="90">
        <f t="shared" si="16"/>
        <v>4.1891891891891895</v>
      </c>
      <c r="Q54" s="89"/>
      <c r="R54" s="90">
        <f t="shared" si="17"/>
        <v>0</v>
      </c>
      <c r="S54" s="90">
        <f t="shared" si="18"/>
        <v>0</v>
      </c>
      <c r="T54" s="63"/>
      <c r="U54" s="87">
        <f t="shared" si="19"/>
        <v>15.073103748910199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x14ac:dyDescent="0.25">
      <c r="A55" s="8">
        <v>22</v>
      </c>
      <c r="B55" s="35" t="s">
        <v>185</v>
      </c>
      <c r="C55" s="1">
        <v>56</v>
      </c>
      <c r="D55" s="30">
        <v>4.3600000000000003</v>
      </c>
      <c r="E55" s="1">
        <v>30</v>
      </c>
      <c r="F55" s="1">
        <v>4</v>
      </c>
      <c r="G55" s="10">
        <f t="shared" si="11"/>
        <v>0.81081081081081086</v>
      </c>
      <c r="H55" s="32">
        <f t="shared" si="12"/>
        <v>4.0540540540540544</v>
      </c>
      <c r="I55" s="1">
        <v>21</v>
      </c>
      <c r="J55" s="1">
        <v>4</v>
      </c>
      <c r="K55" s="10">
        <f t="shared" si="13"/>
        <v>0.67741935483870963</v>
      </c>
      <c r="L55" s="32">
        <f t="shared" si="14"/>
        <v>3.387096774193548</v>
      </c>
      <c r="M55" s="1" t="s">
        <v>21</v>
      </c>
      <c r="N55" s="17">
        <v>23</v>
      </c>
      <c r="O55" s="18">
        <f t="shared" si="15"/>
        <v>0.6216216216216216</v>
      </c>
      <c r="P55" s="18">
        <f t="shared" si="16"/>
        <v>3.1081081081081079</v>
      </c>
      <c r="Q55" s="17"/>
      <c r="R55" s="18">
        <f t="shared" si="17"/>
        <v>0</v>
      </c>
      <c r="S55" s="18">
        <f t="shared" si="18"/>
        <v>0</v>
      </c>
      <c r="U55" s="10">
        <f t="shared" si="19"/>
        <v>14.909258936355712</v>
      </c>
    </row>
    <row r="56" spans="1:55" x14ac:dyDescent="0.25">
      <c r="A56" s="8">
        <v>23</v>
      </c>
      <c r="B56" s="35" t="s">
        <v>111</v>
      </c>
      <c r="C56" s="1">
        <v>56</v>
      </c>
      <c r="D56" s="30">
        <v>4.13</v>
      </c>
      <c r="E56" s="1">
        <v>24</v>
      </c>
      <c r="F56" s="1">
        <v>3</v>
      </c>
      <c r="G56" s="10">
        <f t="shared" si="11"/>
        <v>0.64864864864864868</v>
      </c>
      <c r="H56" s="32">
        <f t="shared" si="12"/>
        <v>3.2432432432432434</v>
      </c>
      <c r="I56" s="1">
        <v>20</v>
      </c>
      <c r="J56" s="1">
        <v>4</v>
      </c>
      <c r="K56" s="10">
        <f t="shared" si="13"/>
        <v>0.64516129032258063</v>
      </c>
      <c r="L56" s="32">
        <f t="shared" si="14"/>
        <v>3.225806451612903</v>
      </c>
      <c r="M56" s="1" t="s">
        <v>21</v>
      </c>
      <c r="N56" s="17"/>
      <c r="O56" s="18">
        <f t="shared" si="15"/>
        <v>0</v>
      </c>
      <c r="P56" s="18">
        <f t="shared" si="16"/>
        <v>0</v>
      </c>
      <c r="Q56" s="17">
        <v>26</v>
      </c>
      <c r="R56" s="18">
        <f t="shared" si="17"/>
        <v>0.83870967741935487</v>
      </c>
      <c r="S56" s="18">
        <f t="shared" si="18"/>
        <v>4.193548387096774</v>
      </c>
      <c r="U56" s="10">
        <f t="shared" si="19"/>
        <v>14.792598081952919</v>
      </c>
    </row>
    <row r="57" spans="1:55" hidden="1" x14ac:dyDescent="0.25">
      <c r="A57" s="63">
        <v>45</v>
      </c>
      <c r="B57" s="63"/>
      <c r="C57" s="63">
        <v>56</v>
      </c>
      <c r="D57" s="91">
        <v>4.05</v>
      </c>
      <c r="E57" s="63">
        <v>29</v>
      </c>
      <c r="F57" s="63">
        <v>4</v>
      </c>
      <c r="G57" s="87">
        <f t="shared" si="11"/>
        <v>0.78378378378378377</v>
      </c>
      <c r="H57" s="88">
        <f t="shared" si="12"/>
        <v>3.9189189189189189</v>
      </c>
      <c r="I57" s="63">
        <v>17</v>
      </c>
      <c r="J57" s="63">
        <v>4</v>
      </c>
      <c r="K57" s="87">
        <f t="shared" si="13"/>
        <v>0.54838709677419351</v>
      </c>
      <c r="L57" s="88">
        <f t="shared" si="14"/>
        <v>2.7419354838709675</v>
      </c>
      <c r="M57" s="63" t="s">
        <v>20</v>
      </c>
      <c r="N57" s="89">
        <v>25</v>
      </c>
      <c r="O57" s="90">
        <f t="shared" si="15"/>
        <v>0.67567567567567566</v>
      </c>
      <c r="P57" s="90">
        <f t="shared" si="16"/>
        <v>3.3783783783783781</v>
      </c>
      <c r="Q57" s="89">
        <v>25</v>
      </c>
      <c r="R57" s="90">
        <f t="shared" si="17"/>
        <v>0.80645161290322576</v>
      </c>
      <c r="S57" s="90">
        <f t="shared" si="18"/>
        <v>4.032258064516129</v>
      </c>
      <c r="T57" s="63"/>
      <c r="U57" s="87">
        <f t="shared" si="19"/>
        <v>14.743112467306016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x14ac:dyDescent="0.25">
      <c r="A58" s="8">
        <v>24</v>
      </c>
      <c r="B58" s="35" t="s">
        <v>159</v>
      </c>
      <c r="C58" s="1">
        <v>56</v>
      </c>
      <c r="D58" s="30">
        <v>4.2699999999999996</v>
      </c>
      <c r="E58" s="1">
        <v>32</v>
      </c>
      <c r="F58" s="1">
        <v>4</v>
      </c>
      <c r="G58" s="10">
        <f t="shared" si="11"/>
        <v>0.86486486486486491</v>
      </c>
      <c r="H58" s="32">
        <f t="shared" si="12"/>
        <v>4.3243243243243246</v>
      </c>
      <c r="I58" s="1">
        <v>18</v>
      </c>
      <c r="J58" s="1">
        <v>4</v>
      </c>
      <c r="K58" s="10">
        <f t="shared" si="13"/>
        <v>0.58064516129032262</v>
      </c>
      <c r="L58" s="32">
        <f t="shared" si="14"/>
        <v>2.903225806451613</v>
      </c>
      <c r="M58" s="1" t="s">
        <v>21</v>
      </c>
      <c r="N58" s="17">
        <v>24</v>
      </c>
      <c r="O58" s="18">
        <f t="shared" si="15"/>
        <v>0.64864864864864868</v>
      </c>
      <c r="P58" s="18">
        <f t="shared" si="16"/>
        <v>3.2432432432432434</v>
      </c>
      <c r="Q58" s="17"/>
      <c r="R58" s="18">
        <f t="shared" si="17"/>
        <v>0</v>
      </c>
      <c r="S58" s="18">
        <f t="shared" si="18"/>
        <v>0</v>
      </c>
      <c r="U58" s="10">
        <f t="shared" si="19"/>
        <v>14.740793374019182</v>
      </c>
    </row>
    <row r="59" spans="1:55" hidden="1" x14ac:dyDescent="0.25">
      <c r="A59" s="63">
        <v>47</v>
      </c>
      <c r="B59" s="63"/>
      <c r="C59" s="63">
        <v>6</v>
      </c>
      <c r="D59" s="91">
        <v>4.0999999999999996</v>
      </c>
      <c r="E59" s="63">
        <v>28</v>
      </c>
      <c r="F59" s="63">
        <v>4</v>
      </c>
      <c r="G59" s="87">
        <f t="shared" si="11"/>
        <v>0.7567567567567568</v>
      </c>
      <c r="H59" s="88">
        <f t="shared" si="12"/>
        <v>3.7837837837837842</v>
      </c>
      <c r="I59" s="63">
        <v>21</v>
      </c>
      <c r="J59" s="63">
        <v>4</v>
      </c>
      <c r="K59" s="87">
        <f t="shared" si="13"/>
        <v>0.67741935483870963</v>
      </c>
      <c r="L59" s="88">
        <f t="shared" si="14"/>
        <v>3.387096774193548</v>
      </c>
      <c r="M59" s="63" t="s">
        <v>20</v>
      </c>
      <c r="N59" s="89">
        <v>25</v>
      </c>
      <c r="O59" s="90">
        <f t="shared" si="15"/>
        <v>0.67567567567567566</v>
      </c>
      <c r="P59" s="90">
        <f t="shared" si="16"/>
        <v>3.3783783783783781</v>
      </c>
      <c r="Q59" s="89"/>
      <c r="R59" s="90">
        <f t="shared" si="17"/>
        <v>0</v>
      </c>
      <c r="S59" s="90">
        <f t="shared" si="18"/>
        <v>0</v>
      </c>
      <c r="T59" s="63"/>
      <c r="U59" s="87">
        <f t="shared" si="19"/>
        <v>14.649258936355711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hidden="1" x14ac:dyDescent="0.25">
      <c r="A60" s="1">
        <v>48</v>
      </c>
      <c r="B60" s="1"/>
      <c r="C60" s="1">
        <v>56</v>
      </c>
      <c r="D60" s="30">
        <v>4.2</v>
      </c>
      <c r="E60" s="1">
        <v>27</v>
      </c>
      <c r="F60" s="1">
        <v>3</v>
      </c>
      <c r="G60" s="10">
        <f t="shared" si="11"/>
        <v>0.72972972972972971</v>
      </c>
      <c r="H60" s="32">
        <f t="shared" si="12"/>
        <v>3.6486486486486487</v>
      </c>
      <c r="I60" s="1">
        <v>19</v>
      </c>
      <c r="J60" s="1">
        <v>4</v>
      </c>
      <c r="K60" s="10">
        <f t="shared" si="13"/>
        <v>0.61290322580645162</v>
      </c>
      <c r="L60" s="32">
        <f t="shared" si="14"/>
        <v>3.064516129032258</v>
      </c>
      <c r="M60" s="1" t="s">
        <v>20</v>
      </c>
      <c r="N60" s="17">
        <v>23</v>
      </c>
      <c r="O60" s="18">
        <f t="shared" si="15"/>
        <v>0.6216216216216216</v>
      </c>
      <c r="P60" s="18">
        <f t="shared" si="16"/>
        <v>3.1081081081081079</v>
      </c>
      <c r="Q60" s="17">
        <v>22</v>
      </c>
      <c r="R60" s="18">
        <f t="shared" si="17"/>
        <v>0.70967741935483875</v>
      </c>
      <c r="S60" s="18">
        <f t="shared" si="18"/>
        <v>3.5483870967741939</v>
      </c>
      <c r="U60" s="10">
        <f t="shared" si="19"/>
        <v>14.4615518744551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hidden="1" x14ac:dyDescent="0.25">
      <c r="A61" s="1">
        <v>49</v>
      </c>
      <c r="B61" s="1"/>
      <c r="C61" s="1">
        <v>56</v>
      </c>
      <c r="D61" s="30">
        <v>4.2</v>
      </c>
      <c r="E61" s="1">
        <v>23</v>
      </c>
      <c r="F61" s="1">
        <v>3</v>
      </c>
      <c r="G61" s="10">
        <f t="shared" si="11"/>
        <v>0.6216216216216216</v>
      </c>
      <c r="H61" s="32">
        <f t="shared" si="12"/>
        <v>3.1081081081081079</v>
      </c>
      <c r="I61" s="1">
        <v>15</v>
      </c>
      <c r="J61" s="1">
        <v>4</v>
      </c>
      <c r="K61" s="10">
        <f t="shared" si="13"/>
        <v>0.4838709677419355</v>
      </c>
      <c r="L61" s="32">
        <f t="shared" si="14"/>
        <v>2.4193548387096775</v>
      </c>
      <c r="M61" s="1" t="s">
        <v>20</v>
      </c>
      <c r="N61" s="17">
        <v>20</v>
      </c>
      <c r="O61" s="18">
        <f t="shared" si="15"/>
        <v>0.54054054054054057</v>
      </c>
      <c r="P61" s="18">
        <f t="shared" si="16"/>
        <v>2.7027027027027026</v>
      </c>
      <c r="Q61" s="17">
        <v>27</v>
      </c>
      <c r="R61" s="18">
        <f t="shared" si="17"/>
        <v>0.87096774193548387</v>
      </c>
      <c r="S61" s="18">
        <f t="shared" si="18"/>
        <v>4.354838709677419</v>
      </c>
      <c r="U61" s="10">
        <f t="shared" si="19"/>
        <v>14.082301656495204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hidden="1" x14ac:dyDescent="0.25">
      <c r="A62" s="1">
        <v>50</v>
      </c>
      <c r="B62" s="1"/>
      <c r="C62" s="1">
        <v>56</v>
      </c>
      <c r="D62" s="30">
        <v>4.0999999999999996</v>
      </c>
      <c r="E62" s="1">
        <v>26</v>
      </c>
      <c r="F62" s="1">
        <v>3</v>
      </c>
      <c r="G62" s="10">
        <f t="shared" si="11"/>
        <v>0.70270270270270274</v>
      </c>
      <c r="H62" s="32">
        <f t="shared" si="12"/>
        <v>3.5135135135135136</v>
      </c>
      <c r="I62" s="1">
        <v>15</v>
      </c>
      <c r="J62" s="1">
        <v>4</v>
      </c>
      <c r="K62" s="10">
        <f t="shared" si="13"/>
        <v>0.4838709677419355</v>
      </c>
      <c r="L62" s="32">
        <f t="shared" si="14"/>
        <v>2.4193548387096775</v>
      </c>
      <c r="M62" s="1" t="s">
        <v>20</v>
      </c>
      <c r="N62" s="17">
        <v>19</v>
      </c>
      <c r="O62" s="18">
        <f t="shared" si="15"/>
        <v>0.51351351351351349</v>
      </c>
      <c r="P62" s="18">
        <f t="shared" si="16"/>
        <v>2.5675675675675675</v>
      </c>
      <c r="Q62" s="17">
        <v>25</v>
      </c>
      <c r="R62" s="18">
        <f t="shared" si="17"/>
        <v>0.80645161290322576</v>
      </c>
      <c r="S62" s="18">
        <f t="shared" si="18"/>
        <v>4.032258064516129</v>
      </c>
      <c r="U62" s="10">
        <f t="shared" si="19"/>
        <v>14.065126416739322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s="5" customFormat="1" x14ac:dyDescent="0.25">
      <c r="A63" s="51">
        <v>25</v>
      </c>
      <c r="B63" s="50" t="s">
        <v>173</v>
      </c>
      <c r="C63" s="4">
        <v>56</v>
      </c>
      <c r="D63" s="52">
        <v>4.2</v>
      </c>
      <c r="E63" s="4">
        <v>27</v>
      </c>
      <c r="F63" s="4">
        <v>3</v>
      </c>
      <c r="G63" s="49">
        <f t="shared" si="11"/>
        <v>0.72972972972972971</v>
      </c>
      <c r="H63" s="53">
        <f t="shared" si="12"/>
        <v>3.6486486486486487</v>
      </c>
      <c r="I63" s="4">
        <v>19</v>
      </c>
      <c r="J63" s="4">
        <v>4</v>
      </c>
      <c r="K63" s="49">
        <f t="shared" si="13"/>
        <v>0.61290322580645162</v>
      </c>
      <c r="L63" s="53">
        <f t="shared" si="14"/>
        <v>3.064516129032258</v>
      </c>
      <c r="M63" s="4" t="s">
        <v>21</v>
      </c>
      <c r="N63" s="20">
        <v>23</v>
      </c>
      <c r="O63" s="54">
        <f t="shared" si="15"/>
        <v>0.6216216216216216</v>
      </c>
      <c r="P63" s="54">
        <f t="shared" si="16"/>
        <v>3.1081081081081079</v>
      </c>
      <c r="Q63" s="20">
        <v>22</v>
      </c>
      <c r="R63" s="54">
        <f t="shared" si="17"/>
        <v>0.70967741935483875</v>
      </c>
      <c r="S63" s="54">
        <f t="shared" si="18"/>
        <v>3.5483870967741939</v>
      </c>
      <c r="T63" s="4"/>
      <c r="U63" s="49">
        <f t="shared" si="19"/>
        <v>14.4615518744551</v>
      </c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</row>
    <row r="64" spans="1:55" s="5" customFormat="1" x14ac:dyDescent="0.25">
      <c r="A64" s="51">
        <v>26</v>
      </c>
      <c r="B64" s="50" t="s">
        <v>155</v>
      </c>
      <c r="C64" s="4">
        <v>56</v>
      </c>
      <c r="D64" s="52">
        <v>4.2</v>
      </c>
      <c r="E64" s="4">
        <v>23</v>
      </c>
      <c r="F64" s="4">
        <v>3</v>
      </c>
      <c r="G64" s="49">
        <f t="shared" si="11"/>
        <v>0.6216216216216216</v>
      </c>
      <c r="H64" s="53">
        <f t="shared" si="12"/>
        <v>3.1081081081081079</v>
      </c>
      <c r="I64" s="4">
        <v>15</v>
      </c>
      <c r="J64" s="4">
        <v>4</v>
      </c>
      <c r="K64" s="49">
        <f t="shared" si="13"/>
        <v>0.4838709677419355</v>
      </c>
      <c r="L64" s="53">
        <f t="shared" si="14"/>
        <v>2.4193548387096775</v>
      </c>
      <c r="M64" s="4" t="s">
        <v>21</v>
      </c>
      <c r="N64" s="20">
        <v>20</v>
      </c>
      <c r="O64" s="54">
        <f t="shared" si="15"/>
        <v>0.54054054054054057</v>
      </c>
      <c r="P64" s="54">
        <f t="shared" si="16"/>
        <v>2.7027027027027026</v>
      </c>
      <c r="Q64" s="20">
        <v>27</v>
      </c>
      <c r="R64" s="54">
        <f t="shared" si="17"/>
        <v>0.87096774193548387</v>
      </c>
      <c r="S64" s="54">
        <f t="shared" si="18"/>
        <v>4.354838709677419</v>
      </c>
      <c r="T64" s="4">
        <v>0.5</v>
      </c>
      <c r="U64" s="49">
        <f t="shared" si="19"/>
        <v>14.082301656495204</v>
      </c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</row>
    <row r="65" spans="1:55" x14ac:dyDescent="0.25">
      <c r="A65" s="8">
        <v>27</v>
      </c>
      <c r="B65" s="35" t="s">
        <v>98</v>
      </c>
      <c r="C65" s="1">
        <v>56</v>
      </c>
      <c r="D65" s="30">
        <v>4.2</v>
      </c>
      <c r="E65" s="1">
        <v>27</v>
      </c>
      <c r="F65" s="1">
        <v>4</v>
      </c>
      <c r="G65" s="10">
        <f t="shared" si="11"/>
        <v>0.72972972972972971</v>
      </c>
      <c r="H65" s="32">
        <f t="shared" si="12"/>
        <v>3.6486486486486487</v>
      </c>
      <c r="I65" s="1">
        <v>20</v>
      </c>
      <c r="J65" s="1">
        <v>4</v>
      </c>
      <c r="K65" s="10">
        <f t="shared" si="13"/>
        <v>0.64516129032258063</v>
      </c>
      <c r="L65" s="32">
        <f t="shared" si="14"/>
        <v>3.225806451612903</v>
      </c>
      <c r="M65" s="1" t="s">
        <v>21</v>
      </c>
      <c r="N65" s="17">
        <v>22</v>
      </c>
      <c r="O65" s="18">
        <f t="shared" si="15"/>
        <v>0.59459459459459463</v>
      </c>
      <c r="P65" s="18">
        <f t="shared" si="16"/>
        <v>2.9729729729729732</v>
      </c>
      <c r="Q65" s="17"/>
      <c r="R65" s="18">
        <f t="shared" si="17"/>
        <v>0</v>
      </c>
      <c r="S65" s="18">
        <f t="shared" si="18"/>
        <v>0</v>
      </c>
      <c r="U65" s="10">
        <f t="shared" si="19"/>
        <v>14.047428073234526</v>
      </c>
    </row>
    <row r="66" spans="1:55" hidden="1" x14ac:dyDescent="0.25">
      <c r="A66" s="63">
        <v>52</v>
      </c>
      <c r="B66" s="63"/>
      <c r="C66" s="63">
        <v>56</v>
      </c>
      <c r="D66" s="91">
        <v>4.3499999999999996</v>
      </c>
      <c r="E66" s="63">
        <v>29</v>
      </c>
      <c r="F66" s="63">
        <v>4</v>
      </c>
      <c r="G66" s="87">
        <f t="shared" si="11"/>
        <v>0.78378378378378377</v>
      </c>
      <c r="H66" s="88">
        <f t="shared" si="12"/>
        <v>3.9189189189189189</v>
      </c>
      <c r="I66" s="63">
        <v>16</v>
      </c>
      <c r="J66" s="63">
        <v>4</v>
      </c>
      <c r="K66" s="87">
        <f t="shared" si="13"/>
        <v>0.5161290322580645</v>
      </c>
      <c r="L66" s="88">
        <f t="shared" si="14"/>
        <v>2.5806451612903225</v>
      </c>
      <c r="M66" s="63" t="s">
        <v>20</v>
      </c>
      <c r="N66" s="89">
        <v>20</v>
      </c>
      <c r="O66" s="90">
        <f t="shared" si="15"/>
        <v>0.54054054054054057</v>
      </c>
      <c r="P66" s="90">
        <f t="shared" si="16"/>
        <v>2.7027027027027026</v>
      </c>
      <c r="Q66" s="89"/>
      <c r="R66" s="90">
        <f t="shared" si="17"/>
        <v>0</v>
      </c>
      <c r="S66" s="90">
        <f t="shared" si="18"/>
        <v>0</v>
      </c>
      <c r="T66" s="63"/>
      <c r="U66" s="87">
        <f t="shared" si="19"/>
        <v>13.552266782911943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hidden="1" x14ac:dyDescent="0.25">
      <c r="A67" s="1">
        <v>54</v>
      </c>
      <c r="B67" s="1"/>
      <c r="C67" s="1">
        <v>46</v>
      </c>
      <c r="D67" s="30">
        <v>4.2</v>
      </c>
      <c r="E67" s="1">
        <v>27</v>
      </c>
      <c r="F67" s="1">
        <v>3</v>
      </c>
      <c r="G67" s="10">
        <f t="shared" si="11"/>
        <v>0.72972972972972971</v>
      </c>
      <c r="H67" s="32">
        <f t="shared" si="12"/>
        <v>3.6486486486486487</v>
      </c>
      <c r="I67" s="1">
        <v>17</v>
      </c>
      <c r="J67" s="1">
        <v>4</v>
      </c>
      <c r="K67" s="10">
        <f t="shared" si="13"/>
        <v>0.54838709677419351</v>
      </c>
      <c r="L67" s="32">
        <f t="shared" si="14"/>
        <v>2.7419354838709675</v>
      </c>
      <c r="M67" s="1" t="s">
        <v>20</v>
      </c>
      <c r="N67" s="17">
        <v>19</v>
      </c>
      <c r="O67" s="18">
        <f t="shared" si="15"/>
        <v>0.51351351351351349</v>
      </c>
      <c r="P67" s="18">
        <f t="shared" si="16"/>
        <v>2.5675675675675675</v>
      </c>
      <c r="Q67" s="17"/>
      <c r="R67" s="18">
        <f t="shared" si="17"/>
        <v>0</v>
      </c>
      <c r="S67" s="18">
        <f t="shared" si="18"/>
        <v>0</v>
      </c>
      <c r="U67" s="10">
        <f t="shared" si="19"/>
        <v>13.158151700087185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hidden="1" x14ac:dyDescent="0.25">
      <c r="A68" s="1">
        <v>56</v>
      </c>
      <c r="B68" s="1"/>
      <c r="C68" s="1">
        <v>56</v>
      </c>
      <c r="D68" s="30">
        <v>3.74</v>
      </c>
      <c r="E68" s="1">
        <v>25</v>
      </c>
      <c r="F68" s="1">
        <v>3</v>
      </c>
      <c r="G68" s="10">
        <f t="shared" si="11"/>
        <v>0.67567567567567566</v>
      </c>
      <c r="H68" s="32">
        <f t="shared" si="12"/>
        <v>3.3783783783783781</v>
      </c>
      <c r="I68" s="1">
        <v>19</v>
      </c>
      <c r="J68" s="1">
        <v>4</v>
      </c>
      <c r="K68" s="10">
        <f t="shared" si="13"/>
        <v>0.61290322580645162</v>
      </c>
      <c r="L68" s="32">
        <f t="shared" si="14"/>
        <v>3.064516129032258</v>
      </c>
      <c r="M68" s="1" t="s">
        <v>20</v>
      </c>
      <c r="N68" s="17">
        <v>19</v>
      </c>
      <c r="O68" s="18">
        <f t="shared" si="15"/>
        <v>0.51351351351351349</v>
      </c>
      <c r="P68" s="18">
        <f t="shared" si="16"/>
        <v>2.5675675675675675</v>
      </c>
      <c r="Q68" s="17">
        <v>17</v>
      </c>
      <c r="R68" s="18">
        <f t="shared" si="17"/>
        <v>0.54838709677419351</v>
      </c>
      <c r="S68" s="18">
        <f t="shared" si="18"/>
        <v>2.7419354838709675</v>
      </c>
      <c r="U68" s="10">
        <f t="shared" si="19"/>
        <v>12.924829991281605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x14ac:dyDescent="0.25">
      <c r="A69" s="8">
        <v>28</v>
      </c>
      <c r="B69" s="35" t="s">
        <v>167</v>
      </c>
      <c r="C69" s="1">
        <v>56</v>
      </c>
      <c r="D69" s="30">
        <v>3.95</v>
      </c>
      <c r="E69" s="1">
        <v>25</v>
      </c>
      <c r="F69" s="1">
        <v>3</v>
      </c>
      <c r="G69" s="10">
        <f t="shared" si="11"/>
        <v>0.67567567567567566</v>
      </c>
      <c r="H69" s="32">
        <f t="shared" si="12"/>
        <v>3.3783783783783781</v>
      </c>
      <c r="I69" s="1">
        <v>17</v>
      </c>
      <c r="J69" s="1">
        <v>4</v>
      </c>
      <c r="K69" s="10">
        <f t="shared" si="13"/>
        <v>0.54838709677419351</v>
      </c>
      <c r="L69" s="32">
        <f t="shared" si="14"/>
        <v>2.7419354838709675</v>
      </c>
      <c r="M69" s="1" t="s">
        <v>21</v>
      </c>
      <c r="N69" s="17">
        <v>18</v>
      </c>
      <c r="O69" s="18">
        <f t="shared" si="15"/>
        <v>0.48648648648648651</v>
      </c>
      <c r="P69" s="18">
        <f t="shared" si="16"/>
        <v>2.4324324324324325</v>
      </c>
      <c r="Q69" s="17"/>
      <c r="R69" s="18">
        <f t="shared" si="17"/>
        <v>0</v>
      </c>
      <c r="S69" s="18">
        <f t="shared" si="18"/>
        <v>0</v>
      </c>
      <c r="U69" s="10">
        <f t="shared" si="19"/>
        <v>12.502746294681778</v>
      </c>
    </row>
    <row r="70" spans="1:55" hidden="1" x14ac:dyDescent="0.25">
      <c r="A70" s="63">
        <v>59</v>
      </c>
      <c r="B70" s="63"/>
      <c r="C70" s="63">
        <v>56</v>
      </c>
      <c r="D70" s="91">
        <v>4.25</v>
      </c>
      <c r="E70" s="63">
        <v>23</v>
      </c>
      <c r="F70" s="63">
        <v>3</v>
      </c>
      <c r="G70" s="87">
        <f t="shared" si="11"/>
        <v>0.6216216216216216</v>
      </c>
      <c r="H70" s="88">
        <f t="shared" si="12"/>
        <v>3.1081081081081079</v>
      </c>
      <c r="I70" s="63">
        <v>19</v>
      </c>
      <c r="J70" s="63">
        <v>4</v>
      </c>
      <c r="K70" s="87">
        <f t="shared" si="13"/>
        <v>0.61290322580645162</v>
      </c>
      <c r="L70" s="88">
        <f t="shared" si="14"/>
        <v>3.064516129032258</v>
      </c>
      <c r="M70" s="63" t="s">
        <v>20</v>
      </c>
      <c r="N70" s="89">
        <v>14</v>
      </c>
      <c r="O70" s="90">
        <f t="shared" si="15"/>
        <v>0.3783783783783784</v>
      </c>
      <c r="P70" s="90">
        <f t="shared" si="16"/>
        <v>1.8918918918918921</v>
      </c>
      <c r="Q70" s="89"/>
      <c r="R70" s="90">
        <f t="shared" si="17"/>
        <v>0</v>
      </c>
      <c r="S70" s="90">
        <f t="shared" si="18"/>
        <v>0</v>
      </c>
      <c r="T70" s="63"/>
      <c r="U70" s="87">
        <f t="shared" si="19"/>
        <v>12.314516129032256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x14ac:dyDescent="0.25">
      <c r="A71" s="8">
        <v>29</v>
      </c>
      <c r="B71" s="35" t="s">
        <v>126</v>
      </c>
      <c r="C71" s="1">
        <v>56</v>
      </c>
      <c r="D71" s="30">
        <v>3.67</v>
      </c>
      <c r="E71" s="1">
        <v>21</v>
      </c>
      <c r="F71" s="1">
        <v>3</v>
      </c>
      <c r="G71" s="10">
        <f t="shared" si="11"/>
        <v>0.56756756756756754</v>
      </c>
      <c r="H71" s="32">
        <f t="shared" si="12"/>
        <v>2.8378378378378377</v>
      </c>
      <c r="I71" s="1">
        <v>19</v>
      </c>
      <c r="J71" s="1">
        <v>4</v>
      </c>
      <c r="K71" s="10">
        <f t="shared" si="13"/>
        <v>0.61290322580645162</v>
      </c>
      <c r="L71" s="32">
        <f t="shared" si="14"/>
        <v>3.064516129032258</v>
      </c>
      <c r="M71" s="1" t="s">
        <v>21</v>
      </c>
      <c r="N71" s="17">
        <v>18</v>
      </c>
      <c r="O71" s="18">
        <f t="shared" si="15"/>
        <v>0.48648648648648651</v>
      </c>
      <c r="P71" s="18">
        <f t="shared" si="16"/>
        <v>2.4324324324324325</v>
      </c>
      <c r="Q71" s="17"/>
      <c r="R71" s="18">
        <f t="shared" si="17"/>
        <v>0</v>
      </c>
      <c r="S71" s="18">
        <f t="shared" si="18"/>
        <v>0</v>
      </c>
      <c r="U71" s="10">
        <f t="shared" si="19"/>
        <v>12.004786399302528</v>
      </c>
    </row>
    <row r="72" spans="1:55" x14ac:dyDescent="0.25">
      <c r="A72" s="8">
        <v>30</v>
      </c>
      <c r="B72" s="35" t="s">
        <v>120</v>
      </c>
      <c r="C72" s="1">
        <v>56</v>
      </c>
      <c r="D72" s="30">
        <v>4.45</v>
      </c>
      <c r="E72" s="1">
        <v>33</v>
      </c>
      <c r="F72" s="1">
        <v>5</v>
      </c>
      <c r="G72" s="10">
        <f t="shared" si="11"/>
        <v>0.89189189189189189</v>
      </c>
      <c r="H72" s="32">
        <f t="shared" si="12"/>
        <v>4.4594594594594597</v>
      </c>
      <c r="I72" s="1">
        <v>19</v>
      </c>
      <c r="J72" s="1">
        <v>4</v>
      </c>
      <c r="K72" s="10">
        <f t="shared" si="13"/>
        <v>0.61290322580645162</v>
      </c>
      <c r="L72" s="32">
        <f t="shared" si="14"/>
        <v>3.064516129032258</v>
      </c>
      <c r="M72" s="1" t="s">
        <v>21</v>
      </c>
      <c r="N72" s="17"/>
      <c r="O72" s="18">
        <f t="shared" si="15"/>
        <v>0</v>
      </c>
      <c r="P72" s="18">
        <f t="shared" si="16"/>
        <v>0</v>
      </c>
      <c r="Q72" s="17"/>
      <c r="R72" s="18">
        <f t="shared" si="17"/>
        <v>0</v>
      </c>
      <c r="S72" s="18">
        <f t="shared" si="18"/>
        <v>0</v>
      </c>
      <c r="T72" s="1">
        <v>0.5</v>
      </c>
      <c r="U72" s="10">
        <f t="shared" si="19"/>
        <v>11.973975588491717</v>
      </c>
    </row>
    <row r="73" spans="1:55" hidden="1" x14ac:dyDescent="0.25">
      <c r="A73" s="63">
        <v>62</v>
      </c>
      <c r="B73" s="63"/>
      <c r="C73" s="63">
        <v>56</v>
      </c>
      <c r="D73" s="91">
        <v>3.4</v>
      </c>
      <c r="E73" s="63">
        <v>15</v>
      </c>
      <c r="F73" s="63">
        <v>3</v>
      </c>
      <c r="G73" s="87">
        <f t="shared" si="11"/>
        <v>0.40540540540540543</v>
      </c>
      <c r="H73" s="88">
        <f t="shared" si="12"/>
        <v>2.0270270270270272</v>
      </c>
      <c r="I73" s="63">
        <v>16</v>
      </c>
      <c r="J73" s="63">
        <v>4</v>
      </c>
      <c r="K73" s="87">
        <f t="shared" si="13"/>
        <v>0.5161290322580645</v>
      </c>
      <c r="L73" s="88">
        <f t="shared" si="14"/>
        <v>2.5806451612903225</v>
      </c>
      <c r="M73" s="63" t="s">
        <v>20</v>
      </c>
      <c r="N73" s="89">
        <v>18</v>
      </c>
      <c r="O73" s="90">
        <f t="shared" si="15"/>
        <v>0.48648648648648651</v>
      </c>
      <c r="P73" s="90">
        <f t="shared" si="16"/>
        <v>2.4324324324324325</v>
      </c>
      <c r="Q73" s="89">
        <v>24</v>
      </c>
      <c r="R73" s="90">
        <f t="shared" si="17"/>
        <v>0.77419354838709675</v>
      </c>
      <c r="S73" s="90">
        <f t="shared" si="18"/>
        <v>3.870967741935484</v>
      </c>
      <c r="T73" s="63"/>
      <c r="U73" s="87">
        <f t="shared" si="19"/>
        <v>11.878639930252833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hidden="1" x14ac:dyDescent="0.25">
      <c r="A74" s="1">
        <v>63</v>
      </c>
      <c r="B74" s="1"/>
      <c r="C74" s="1">
        <v>56</v>
      </c>
      <c r="D74" s="30">
        <v>3.33</v>
      </c>
      <c r="E74" s="1">
        <v>20</v>
      </c>
      <c r="F74" s="1">
        <v>3</v>
      </c>
      <c r="G74" s="10">
        <f t="shared" si="11"/>
        <v>0.54054054054054057</v>
      </c>
      <c r="H74" s="32">
        <f t="shared" si="12"/>
        <v>2.7027027027027026</v>
      </c>
      <c r="I74" s="1">
        <v>16</v>
      </c>
      <c r="J74" s="1">
        <v>4</v>
      </c>
      <c r="K74" s="10">
        <f t="shared" si="13"/>
        <v>0.5161290322580645</v>
      </c>
      <c r="L74" s="32">
        <f t="shared" si="14"/>
        <v>2.5806451612903225</v>
      </c>
      <c r="M74" s="1" t="s">
        <v>20</v>
      </c>
      <c r="N74" s="17">
        <v>23</v>
      </c>
      <c r="O74" s="18">
        <f t="shared" si="15"/>
        <v>0.6216216216216216</v>
      </c>
      <c r="P74" s="18">
        <f t="shared" si="16"/>
        <v>3.1081081081081079</v>
      </c>
      <c r="Q74" s="17">
        <v>20</v>
      </c>
      <c r="R74" s="18">
        <f t="shared" si="17"/>
        <v>0.64516129032258063</v>
      </c>
      <c r="S74" s="18">
        <f t="shared" si="18"/>
        <v>3.225806451612903</v>
      </c>
      <c r="U74" s="10">
        <f t="shared" si="19"/>
        <v>11.839154315605928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hidden="1" x14ac:dyDescent="0.25">
      <c r="A75" s="1">
        <v>64</v>
      </c>
      <c r="B75" s="1"/>
      <c r="C75" s="1">
        <v>56</v>
      </c>
      <c r="D75" s="30">
        <v>4.05</v>
      </c>
      <c r="E75" s="1">
        <v>28</v>
      </c>
      <c r="F75" s="1">
        <v>4</v>
      </c>
      <c r="G75" s="10">
        <f t="shared" si="11"/>
        <v>0.7567567567567568</v>
      </c>
      <c r="H75" s="32">
        <f t="shared" si="12"/>
        <v>3.7837837837837842</v>
      </c>
      <c r="I75" s="1">
        <v>10</v>
      </c>
      <c r="J75" s="1">
        <v>3</v>
      </c>
      <c r="K75" s="10">
        <f t="shared" si="13"/>
        <v>0.32258064516129031</v>
      </c>
      <c r="L75" s="32">
        <f t="shared" si="14"/>
        <v>1.6129032258064515</v>
      </c>
      <c r="M75" s="1" t="s">
        <v>20</v>
      </c>
      <c r="N75" s="17">
        <v>15</v>
      </c>
      <c r="O75" s="18">
        <f t="shared" si="15"/>
        <v>0.40540540540540543</v>
      </c>
      <c r="P75" s="18">
        <f t="shared" si="16"/>
        <v>2.0270270270270272</v>
      </c>
      <c r="Q75" s="17"/>
      <c r="R75" s="18">
        <f t="shared" si="17"/>
        <v>0</v>
      </c>
      <c r="S75" s="18">
        <f t="shared" si="18"/>
        <v>0</v>
      </c>
      <c r="U75" s="10">
        <f t="shared" si="19"/>
        <v>11.473714036617263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hidden="1" x14ac:dyDescent="0.25">
      <c r="A76" s="1">
        <v>65</v>
      </c>
      <c r="B76" s="1"/>
      <c r="C76" s="1">
        <v>56</v>
      </c>
      <c r="D76" s="30">
        <v>3.14</v>
      </c>
      <c r="E76" s="1">
        <v>26</v>
      </c>
      <c r="F76" s="1">
        <v>3</v>
      </c>
      <c r="G76" s="10">
        <f t="shared" si="11"/>
        <v>0.70270270270270274</v>
      </c>
      <c r="H76" s="32">
        <f t="shared" ref="H76:H88" si="21">G76*5</f>
        <v>3.5135135135135136</v>
      </c>
      <c r="I76" s="1">
        <v>17</v>
      </c>
      <c r="J76" s="1">
        <v>4</v>
      </c>
      <c r="K76" s="10">
        <f t="shared" si="13"/>
        <v>0.54838709677419351</v>
      </c>
      <c r="L76" s="32">
        <f t="shared" ref="L76:L88" si="22">K76*5</f>
        <v>2.7419354838709675</v>
      </c>
      <c r="M76" s="1" t="s">
        <v>15</v>
      </c>
      <c r="N76" s="17">
        <v>15</v>
      </c>
      <c r="O76" s="18">
        <f t="shared" ref="O76:O88" si="23">N76/37</f>
        <v>0.40540540540540543</v>
      </c>
      <c r="P76" s="18">
        <f t="shared" ref="P76:P88" si="24">O76*5</f>
        <v>2.0270270270270272</v>
      </c>
      <c r="Q76" s="17"/>
      <c r="R76" s="18">
        <f t="shared" ref="R76:R88" si="25">Q76/31</f>
        <v>0</v>
      </c>
      <c r="S76" s="18">
        <f t="shared" ref="S76:S88" si="26">R76*5</f>
        <v>0</v>
      </c>
      <c r="U76" s="10">
        <f t="shared" si="19"/>
        <v>11.422476024411509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hidden="1" x14ac:dyDescent="0.25">
      <c r="A77" s="1">
        <v>66</v>
      </c>
      <c r="B77" s="1"/>
      <c r="C77" s="1">
        <v>56</v>
      </c>
      <c r="D77" s="30">
        <v>3.65</v>
      </c>
      <c r="E77" s="1">
        <v>16</v>
      </c>
      <c r="F77" s="1">
        <v>3</v>
      </c>
      <c r="G77" s="10">
        <f t="shared" si="11"/>
        <v>0.43243243243243246</v>
      </c>
      <c r="H77" s="32">
        <f t="shared" si="21"/>
        <v>2.1621621621621623</v>
      </c>
      <c r="I77" s="1">
        <v>15</v>
      </c>
      <c r="J77" s="1">
        <v>2.4</v>
      </c>
      <c r="K77" s="10">
        <f t="shared" si="13"/>
        <v>0.4838709677419355</v>
      </c>
      <c r="L77" s="32">
        <f t="shared" si="22"/>
        <v>2.4193548387096775</v>
      </c>
      <c r="M77" s="1" t="s">
        <v>15</v>
      </c>
      <c r="N77" s="17">
        <v>19</v>
      </c>
      <c r="O77" s="18">
        <f t="shared" si="23"/>
        <v>0.51351351351351349</v>
      </c>
      <c r="P77" s="18">
        <f t="shared" si="24"/>
        <v>2.5675675675675675</v>
      </c>
      <c r="Q77" s="17">
        <v>14</v>
      </c>
      <c r="R77" s="18">
        <f t="shared" si="25"/>
        <v>0.45161290322580644</v>
      </c>
      <c r="S77" s="18">
        <f t="shared" si="26"/>
        <v>2.258064516129032</v>
      </c>
      <c r="U77" s="10">
        <f t="shared" si="19"/>
        <v>10.799084568439408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x14ac:dyDescent="0.25">
      <c r="A78" s="8">
        <v>31</v>
      </c>
      <c r="B78" s="35" t="s">
        <v>179</v>
      </c>
      <c r="C78" s="1" t="s">
        <v>31</v>
      </c>
      <c r="D78" s="30">
        <v>3.62</v>
      </c>
      <c r="E78" s="1">
        <v>22</v>
      </c>
      <c r="F78" s="1">
        <v>3</v>
      </c>
      <c r="G78" s="10">
        <f t="shared" si="11"/>
        <v>0.59459459459459463</v>
      </c>
      <c r="H78" s="32">
        <f t="shared" si="21"/>
        <v>2.9729729729729732</v>
      </c>
      <c r="I78" s="1">
        <v>13</v>
      </c>
      <c r="J78" s="1">
        <v>3</v>
      </c>
      <c r="K78" s="10">
        <f t="shared" si="13"/>
        <v>0.41935483870967744</v>
      </c>
      <c r="L78" s="32">
        <f t="shared" si="22"/>
        <v>2.096774193548387</v>
      </c>
      <c r="M78" s="1" t="s">
        <v>21</v>
      </c>
      <c r="N78" s="34">
        <v>23</v>
      </c>
      <c r="O78" s="18">
        <f t="shared" si="23"/>
        <v>0.6216216216216216</v>
      </c>
      <c r="P78" s="18">
        <f t="shared" si="24"/>
        <v>3.1081081081081079</v>
      </c>
      <c r="Q78" s="34">
        <v>16</v>
      </c>
      <c r="R78" s="18">
        <f t="shared" si="25"/>
        <v>0.5161290322580645</v>
      </c>
      <c r="S78" s="18">
        <f t="shared" si="26"/>
        <v>2.5806451612903225</v>
      </c>
      <c r="T78" s="1">
        <v>0.5</v>
      </c>
      <c r="U78" s="10">
        <f t="shared" ref="U78:U86" si="27">D78+H78+L78+MAX(P78,S78)+T78</f>
        <v>12.29785527462947</v>
      </c>
    </row>
    <row r="79" spans="1:55" x14ac:dyDescent="0.25">
      <c r="A79" s="8">
        <v>32</v>
      </c>
      <c r="B79" s="35" t="s">
        <v>137</v>
      </c>
      <c r="C79" s="1">
        <v>56</v>
      </c>
      <c r="D79" s="30">
        <v>3.4</v>
      </c>
      <c r="E79" s="1">
        <v>15</v>
      </c>
      <c r="F79" s="1">
        <v>3</v>
      </c>
      <c r="G79" s="10">
        <f t="shared" si="11"/>
        <v>0.40540540540540543</v>
      </c>
      <c r="H79" s="32">
        <f t="shared" si="21"/>
        <v>2.0270270270270272</v>
      </c>
      <c r="I79" s="1">
        <v>16</v>
      </c>
      <c r="J79" s="1">
        <v>4</v>
      </c>
      <c r="K79" s="10">
        <f t="shared" si="13"/>
        <v>0.5161290322580645</v>
      </c>
      <c r="L79" s="32">
        <f t="shared" si="22"/>
        <v>2.5806451612903225</v>
      </c>
      <c r="M79" s="1" t="s">
        <v>20</v>
      </c>
      <c r="N79" s="17">
        <v>18</v>
      </c>
      <c r="O79" s="18">
        <f t="shared" si="23"/>
        <v>0.48648648648648651</v>
      </c>
      <c r="P79" s="18">
        <f t="shared" si="24"/>
        <v>2.4324324324324325</v>
      </c>
      <c r="Q79" s="17">
        <v>24</v>
      </c>
      <c r="R79" s="18">
        <f t="shared" si="25"/>
        <v>0.77419354838709675</v>
      </c>
      <c r="S79" s="18">
        <f t="shared" si="26"/>
        <v>3.870967741935484</v>
      </c>
      <c r="U79" s="10">
        <f>D79+H79+L79+MAX(P79,S79)</f>
        <v>11.878639930252833</v>
      </c>
    </row>
    <row r="80" spans="1:55" s="37" customFormat="1" ht="24.75" customHeight="1" x14ac:dyDescent="0.4">
      <c r="A80" s="73" t="s">
        <v>189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</row>
    <row r="81" spans="1:55" x14ac:dyDescent="0.25">
      <c r="A81" s="9">
        <v>33</v>
      </c>
      <c r="B81" s="50" t="s">
        <v>174</v>
      </c>
      <c r="C81" s="1">
        <v>56</v>
      </c>
      <c r="D81" s="30">
        <v>3.75</v>
      </c>
      <c r="E81" s="1">
        <v>29</v>
      </c>
      <c r="F81" s="1">
        <v>4</v>
      </c>
      <c r="G81" s="10">
        <v>0.78378378378378377</v>
      </c>
      <c r="H81" s="32">
        <v>3.9189189189189189</v>
      </c>
      <c r="I81" s="1">
        <v>15</v>
      </c>
      <c r="J81" s="1">
        <v>4</v>
      </c>
      <c r="K81" s="10">
        <v>0.4838709677419355</v>
      </c>
      <c r="L81" s="32">
        <v>2.4193548387096775</v>
      </c>
      <c r="M81" s="1" t="s">
        <v>21</v>
      </c>
      <c r="N81" s="17">
        <v>25</v>
      </c>
      <c r="O81" s="18">
        <v>0.67567567567567566</v>
      </c>
      <c r="P81" s="18">
        <v>3.3783783783783781</v>
      </c>
      <c r="Q81" s="17"/>
      <c r="R81" s="18">
        <v>0</v>
      </c>
      <c r="S81" s="18">
        <v>0</v>
      </c>
      <c r="U81" s="10">
        <v>13.466652136006974</v>
      </c>
    </row>
    <row r="82" spans="1:55" x14ac:dyDescent="0.25">
      <c r="A82" s="9">
        <v>34</v>
      </c>
      <c r="B82" s="50" t="s">
        <v>65</v>
      </c>
      <c r="C82" s="1">
        <v>56</v>
      </c>
      <c r="D82" s="30">
        <v>3.75</v>
      </c>
      <c r="E82" s="1">
        <v>23</v>
      </c>
      <c r="F82" s="1">
        <v>3</v>
      </c>
      <c r="G82" s="10">
        <v>0.6216216216216216</v>
      </c>
      <c r="H82" s="32">
        <v>3.1081081081081079</v>
      </c>
      <c r="I82" s="1">
        <v>16</v>
      </c>
      <c r="J82" s="1">
        <v>4</v>
      </c>
      <c r="K82" s="10">
        <v>0.5161290322580645</v>
      </c>
      <c r="L82" s="32">
        <v>2.5806451612903225</v>
      </c>
      <c r="M82" s="1" t="s">
        <v>21</v>
      </c>
      <c r="N82" s="17">
        <v>24</v>
      </c>
      <c r="O82" s="18">
        <v>0.64864864864864868</v>
      </c>
      <c r="P82" s="18">
        <v>3.2432432432432434</v>
      </c>
      <c r="Q82" s="17">
        <v>23</v>
      </c>
      <c r="R82" s="18">
        <v>0.74193548387096775</v>
      </c>
      <c r="S82" s="18">
        <v>3.709677419354839</v>
      </c>
      <c r="U82" s="10">
        <v>13.148430688753269</v>
      </c>
    </row>
    <row r="83" spans="1:55" x14ac:dyDescent="0.25">
      <c r="A83" s="9">
        <v>35</v>
      </c>
      <c r="B83" s="50" t="s">
        <v>140</v>
      </c>
      <c r="C83" s="1">
        <v>56</v>
      </c>
      <c r="D83" s="30">
        <v>3.9</v>
      </c>
      <c r="E83" s="1">
        <v>31</v>
      </c>
      <c r="F83" s="1">
        <v>4</v>
      </c>
      <c r="G83" s="10">
        <v>0.83783783783783783</v>
      </c>
      <c r="H83" s="32">
        <v>4.1891891891891895</v>
      </c>
      <c r="I83" s="1">
        <v>10</v>
      </c>
      <c r="J83" s="1">
        <v>3</v>
      </c>
      <c r="K83" s="10">
        <v>0.32258064516129031</v>
      </c>
      <c r="L83" s="32">
        <v>1.6129032258064515</v>
      </c>
      <c r="M83" s="1" t="s">
        <v>21</v>
      </c>
      <c r="N83" s="17">
        <v>23</v>
      </c>
      <c r="O83" s="18">
        <v>0.6216216216216216</v>
      </c>
      <c r="P83" s="18">
        <v>3.1081081081081079</v>
      </c>
      <c r="Q83" s="17"/>
      <c r="R83" s="18">
        <v>0</v>
      </c>
      <c r="S83" s="18">
        <v>0</v>
      </c>
      <c r="U83" s="10">
        <v>12.810200523103749</v>
      </c>
    </row>
    <row r="84" spans="1:55" s="5" customFormat="1" x14ac:dyDescent="0.25">
      <c r="A84" s="4">
        <v>36</v>
      </c>
      <c r="B84" s="50" t="s">
        <v>84</v>
      </c>
      <c r="C84" s="4">
        <v>56</v>
      </c>
      <c r="D84" s="52">
        <v>3.33</v>
      </c>
      <c r="E84" s="4">
        <v>20</v>
      </c>
      <c r="F84" s="4">
        <v>3</v>
      </c>
      <c r="G84" s="49">
        <f t="shared" si="11"/>
        <v>0.54054054054054057</v>
      </c>
      <c r="H84" s="53">
        <f t="shared" si="21"/>
        <v>2.7027027027027026</v>
      </c>
      <c r="I84" s="4">
        <v>16</v>
      </c>
      <c r="J84" s="4">
        <v>4</v>
      </c>
      <c r="K84" s="49">
        <f t="shared" si="13"/>
        <v>0.5161290322580645</v>
      </c>
      <c r="L84" s="53">
        <f t="shared" si="22"/>
        <v>2.5806451612903225</v>
      </c>
      <c r="M84" s="4" t="s">
        <v>21</v>
      </c>
      <c r="N84" s="20">
        <v>23</v>
      </c>
      <c r="O84" s="54">
        <f t="shared" si="23"/>
        <v>0.6216216216216216</v>
      </c>
      <c r="P84" s="54">
        <f t="shared" si="24"/>
        <v>3.1081081081081079</v>
      </c>
      <c r="Q84" s="20">
        <v>20</v>
      </c>
      <c r="R84" s="54">
        <f t="shared" si="25"/>
        <v>0.64516129032258063</v>
      </c>
      <c r="S84" s="54">
        <f t="shared" si="26"/>
        <v>3.225806451612903</v>
      </c>
      <c r="T84" s="4"/>
      <c r="U84" s="49">
        <f t="shared" ref="U84:U85" si="28">D84+H84+L84+MAX(P84,S84)</f>
        <v>11.839154315605928</v>
      </c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</row>
    <row r="85" spans="1:55" s="5" customFormat="1" x14ac:dyDescent="0.25">
      <c r="A85" s="4">
        <v>37</v>
      </c>
      <c r="B85" s="35" t="s">
        <v>103</v>
      </c>
      <c r="C85" s="4">
        <v>56</v>
      </c>
      <c r="D85" s="52">
        <v>4.05</v>
      </c>
      <c r="E85" s="4">
        <v>28</v>
      </c>
      <c r="F85" s="4">
        <v>4</v>
      </c>
      <c r="G85" s="49">
        <f t="shared" si="11"/>
        <v>0.7567567567567568</v>
      </c>
      <c r="H85" s="53">
        <f t="shared" si="21"/>
        <v>3.7837837837837842</v>
      </c>
      <c r="I85" s="4">
        <v>10</v>
      </c>
      <c r="J85" s="4">
        <v>3</v>
      </c>
      <c r="K85" s="49">
        <f t="shared" si="13"/>
        <v>0.32258064516129031</v>
      </c>
      <c r="L85" s="53">
        <f t="shared" si="22"/>
        <v>1.6129032258064515</v>
      </c>
      <c r="M85" s="4" t="s">
        <v>21</v>
      </c>
      <c r="N85" s="20">
        <v>15</v>
      </c>
      <c r="O85" s="54">
        <f t="shared" si="23"/>
        <v>0.40540540540540543</v>
      </c>
      <c r="P85" s="54">
        <f t="shared" si="24"/>
        <v>2.0270270270270272</v>
      </c>
      <c r="Q85" s="20"/>
      <c r="R85" s="54">
        <f t="shared" si="25"/>
        <v>0</v>
      </c>
      <c r="S85" s="54">
        <f t="shared" si="26"/>
        <v>0</v>
      </c>
      <c r="T85" s="4"/>
      <c r="U85" s="49">
        <f t="shared" si="28"/>
        <v>11.473714036617263</v>
      </c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</row>
    <row r="86" spans="1:55" x14ac:dyDescent="0.25">
      <c r="A86" s="1">
        <v>38</v>
      </c>
      <c r="B86" s="1" t="s">
        <v>42</v>
      </c>
      <c r="C86" s="1">
        <v>56</v>
      </c>
      <c r="D86" s="30">
        <v>3.14</v>
      </c>
      <c r="E86" s="1">
        <v>26</v>
      </c>
      <c r="F86" s="1">
        <v>3</v>
      </c>
      <c r="G86" s="10">
        <f t="shared" si="11"/>
        <v>0.70270270270270274</v>
      </c>
      <c r="H86" s="32">
        <f t="shared" si="21"/>
        <v>3.5135135135135136</v>
      </c>
      <c r="I86" s="1">
        <v>17</v>
      </c>
      <c r="J86" s="1">
        <v>4</v>
      </c>
      <c r="K86" s="10">
        <f t="shared" si="13"/>
        <v>0.54838709677419351</v>
      </c>
      <c r="L86" s="32">
        <f t="shared" si="22"/>
        <v>2.7419354838709675</v>
      </c>
      <c r="M86" s="1" t="s">
        <v>21</v>
      </c>
      <c r="N86" s="17">
        <v>15</v>
      </c>
      <c r="O86" s="18">
        <f t="shared" si="23"/>
        <v>0.40540540540540543</v>
      </c>
      <c r="P86" s="18">
        <f t="shared" si="24"/>
        <v>2.0270270270270272</v>
      </c>
      <c r="Q86" s="17"/>
      <c r="R86" s="18">
        <f t="shared" si="25"/>
        <v>0</v>
      </c>
      <c r="S86" s="18">
        <f t="shared" si="26"/>
        <v>0</v>
      </c>
      <c r="U86" s="10">
        <f t="shared" si="27"/>
        <v>11.422476024411509</v>
      </c>
    </row>
    <row r="87" spans="1:55" x14ac:dyDescent="0.25">
      <c r="A87" s="1">
        <v>39</v>
      </c>
      <c r="B87" s="35" t="s">
        <v>50</v>
      </c>
      <c r="C87" s="1">
        <v>56</v>
      </c>
      <c r="D87" s="30">
        <v>3.9</v>
      </c>
      <c r="E87" s="1">
        <v>20</v>
      </c>
      <c r="F87" s="1">
        <v>3</v>
      </c>
      <c r="G87" s="10">
        <f t="shared" si="11"/>
        <v>0.54054054054054057</v>
      </c>
      <c r="H87" s="32">
        <f t="shared" si="21"/>
        <v>2.7027027027027026</v>
      </c>
      <c r="I87" s="1">
        <v>11</v>
      </c>
      <c r="J87" s="1">
        <v>3</v>
      </c>
      <c r="K87" s="10">
        <f t="shared" si="13"/>
        <v>0.35483870967741937</v>
      </c>
      <c r="L87" s="32">
        <f t="shared" si="22"/>
        <v>1.774193548387097</v>
      </c>
      <c r="M87" s="1" t="s">
        <v>21</v>
      </c>
      <c r="N87" s="17">
        <v>14</v>
      </c>
      <c r="O87" s="18">
        <f t="shared" si="23"/>
        <v>0.3783783783783784</v>
      </c>
      <c r="P87" s="18">
        <f t="shared" si="24"/>
        <v>1.8918918918918921</v>
      </c>
      <c r="Q87" s="17"/>
      <c r="R87" s="18">
        <f t="shared" si="25"/>
        <v>0</v>
      </c>
      <c r="S87" s="18">
        <f t="shared" si="26"/>
        <v>0</v>
      </c>
      <c r="U87" s="10">
        <f t="shared" si="19"/>
        <v>10.268788142981691</v>
      </c>
    </row>
    <row r="88" spans="1:55" x14ac:dyDescent="0.25">
      <c r="A88" s="1">
        <v>40</v>
      </c>
      <c r="B88" s="35" t="s">
        <v>165</v>
      </c>
      <c r="C88" s="1">
        <v>56</v>
      </c>
      <c r="D88" s="30">
        <v>3.65</v>
      </c>
      <c r="E88" s="1">
        <v>16</v>
      </c>
      <c r="F88" s="1">
        <v>3</v>
      </c>
      <c r="G88" s="10">
        <f t="shared" si="11"/>
        <v>0.43243243243243246</v>
      </c>
      <c r="H88" s="32">
        <f t="shared" si="21"/>
        <v>2.1621621621621623</v>
      </c>
      <c r="I88" s="1">
        <v>15</v>
      </c>
      <c r="J88" s="1">
        <v>2.4</v>
      </c>
      <c r="K88" s="10">
        <f t="shared" si="13"/>
        <v>0.4838709677419355</v>
      </c>
      <c r="L88" s="32">
        <f t="shared" si="22"/>
        <v>2.4193548387096775</v>
      </c>
      <c r="M88" s="1" t="s">
        <v>21</v>
      </c>
      <c r="N88" s="17">
        <v>19</v>
      </c>
      <c r="O88" s="18">
        <f t="shared" si="23"/>
        <v>0.51351351351351349</v>
      </c>
      <c r="P88" s="18">
        <f t="shared" si="24"/>
        <v>2.5675675675675675</v>
      </c>
      <c r="Q88" s="17">
        <v>14</v>
      </c>
      <c r="R88" s="18">
        <f t="shared" si="25"/>
        <v>0.45161290322580644</v>
      </c>
      <c r="S88" s="18">
        <f t="shared" si="26"/>
        <v>2.258064516129032</v>
      </c>
      <c r="U88" s="10">
        <f t="shared" ref="U88" si="29">D88+H88+L88+MAX(P88,S88)+T88</f>
        <v>10.799084568439408</v>
      </c>
    </row>
    <row r="89" spans="1:55" s="65" customFormat="1" x14ac:dyDescent="0.25"/>
    <row r="90" spans="1:55" s="65" customFormat="1" x14ac:dyDescent="0.25"/>
    <row r="91" spans="1:55" s="65" customFormat="1" x14ac:dyDescent="0.25"/>
    <row r="92" spans="1:55" s="65" customFormat="1" x14ac:dyDescent="0.25"/>
    <row r="93" spans="1:55" s="65" customFormat="1" x14ac:dyDescent="0.25"/>
    <row r="94" spans="1:55" s="65" customFormat="1" x14ac:dyDescent="0.25"/>
    <row r="95" spans="1:55" s="65" customFormat="1" x14ac:dyDescent="0.25"/>
    <row r="96" spans="1:55" s="65" customFormat="1" x14ac:dyDescent="0.25"/>
    <row r="97" s="65" customFormat="1" x14ac:dyDescent="0.25"/>
    <row r="98" s="65" customFormat="1" x14ac:dyDescent="0.25"/>
    <row r="99" s="65" customFormat="1" x14ac:dyDescent="0.25"/>
    <row r="100" s="65" customFormat="1" x14ac:dyDescent="0.25"/>
    <row r="101" s="65" customFormat="1" x14ac:dyDescent="0.25"/>
    <row r="102" s="65" customFormat="1" x14ac:dyDescent="0.25"/>
    <row r="103" s="65" customFormat="1" x14ac:dyDescent="0.25"/>
    <row r="104" s="65" customFormat="1" x14ac:dyDescent="0.25"/>
    <row r="105" s="65" customFormat="1" x14ac:dyDescent="0.25"/>
    <row r="106" s="65" customFormat="1" x14ac:dyDescent="0.25"/>
    <row r="107" s="65" customFormat="1" x14ac:dyDescent="0.25"/>
    <row r="108" s="65" customFormat="1" x14ac:dyDescent="0.25"/>
    <row r="109" s="65" customFormat="1" x14ac:dyDescent="0.25"/>
    <row r="110" s="65" customFormat="1" x14ac:dyDescent="0.25"/>
    <row r="111" s="65" customFormat="1" x14ac:dyDescent="0.25"/>
    <row r="112" s="65" customFormat="1" x14ac:dyDescent="0.25"/>
    <row r="113" s="65" customFormat="1" x14ac:dyDescent="0.25"/>
    <row r="114" s="65" customFormat="1" x14ac:dyDescent="0.25"/>
    <row r="115" s="65" customFormat="1" x14ac:dyDescent="0.25"/>
    <row r="116" s="65" customFormat="1" x14ac:dyDescent="0.25"/>
    <row r="117" s="65" customFormat="1" x14ac:dyDescent="0.25"/>
    <row r="118" s="65" customFormat="1" x14ac:dyDescent="0.25"/>
    <row r="119" s="65" customFormat="1" x14ac:dyDescent="0.25"/>
    <row r="120" s="65" customFormat="1" x14ac:dyDescent="0.25"/>
    <row r="121" s="65" customFormat="1" x14ac:dyDescent="0.25"/>
    <row r="122" s="65" customFormat="1" x14ac:dyDescent="0.25"/>
    <row r="123" s="65" customFormat="1" x14ac:dyDescent="0.25"/>
    <row r="124" s="65" customFormat="1" x14ac:dyDescent="0.25"/>
    <row r="125" s="65" customFormat="1" x14ac:dyDescent="0.25"/>
    <row r="126" s="65" customFormat="1" x14ac:dyDescent="0.25"/>
    <row r="127" s="65" customFormat="1" x14ac:dyDescent="0.25"/>
    <row r="128" s="65" customFormat="1" x14ac:dyDescent="0.25"/>
    <row r="129" s="65" customFormat="1" x14ac:dyDescent="0.25"/>
    <row r="130" s="65" customFormat="1" x14ac:dyDescent="0.25"/>
    <row r="131" s="65" customFormat="1" x14ac:dyDescent="0.25"/>
    <row r="132" s="65" customFormat="1" x14ac:dyDescent="0.25"/>
    <row r="133" s="65" customFormat="1" x14ac:dyDescent="0.25"/>
    <row r="134" s="65" customFormat="1" x14ac:dyDescent="0.25"/>
    <row r="135" s="65" customFormat="1" x14ac:dyDescent="0.25"/>
    <row r="136" s="65" customFormat="1" x14ac:dyDescent="0.25"/>
    <row r="137" s="65" customFormat="1" x14ac:dyDescent="0.25"/>
    <row r="138" s="65" customFormat="1" x14ac:dyDescent="0.25"/>
    <row r="139" s="65" customFormat="1" x14ac:dyDescent="0.25"/>
    <row r="140" s="65" customFormat="1" x14ac:dyDescent="0.25"/>
    <row r="141" s="65" customFormat="1" x14ac:dyDescent="0.25"/>
    <row r="142" s="65" customFormat="1" x14ac:dyDescent="0.25"/>
    <row r="143" s="65" customFormat="1" x14ac:dyDescent="0.25"/>
    <row r="144" s="65" customFormat="1" x14ac:dyDescent="0.25"/>
    <row r="145" s="65" customFormat="1" x14ac:dyDescent="0.25"/>
    <row r="146" s="65" customFormat="1" x14ac:dyDescent="0.25"/>
    <row r="147" s="65" customFormat="1" x14ac:dyDescent="0.25"/>
    <row r="148" s="65" customFormat="1" x14ac:dyDescent="0.25"/>
    <row r="149" s="65" customFormat="1" x14ac:dyDescent="0.25"/>
    <row r="150" s="65" customFormat="1" x14ac:dyDescent="0.25"/>
    <row r="151" s="65" customFormat="1" x14ac:dyDescent="0.25"/>
    <row r="152" s="65" customFormat="1" x14ac:dyDescent="0.25"/>
    <row r="153" s="65" customFormat="1" x14ac:dyDescent="0.25"/>
    <row r="154" s="65" customFormat="1" x14ac:dyDescent="0.25"/>
    <row r="155" s="65" customFormat="1" x14ac:dyDescent="0.25"/>
    <row r="156" s="65" customFormat="1" x14ac:dyDescent="0.25"/>
    <row r="157" s="65" customFormat="1" x14ac:dyDescent="0.25"/>
    <row r="158" s="65" customFormat="1" x14ac:dyDescent="0.25"/>
    <row r="159" s="65" customFormat="1" x14ac:dyDescent="0.25"/>
    <row r="160" s="65" customFormat="1" x14ac:dyDescent="0.25"/>
    <row r="161" s="65" customFormat="1" x14ac:dyDescent="0.25"/>
    <row r="162" s="65" customFormat="1" x14ac:dyDescent="0.25"/>
    <row r="163" s="65" customFormat="1" x14ac:dyDescent="0.25"/>
    <row r="164" s="65" customFormat="1" x14ac:dyDescent="0.25"/>
    <row r="165" s="65" customFormat="1" x14ac:dyDescent="0.25"/>
    <row r="166" s="65" customFormat="1" x14ac:dyDescent="0.25"/>
    <row r="167" s="65" customFormat="1" x14ac:dyDescent="0.25"/>
    <row r="168" s="65" customFormat="1" x14ac:dyDescent="0.25"/>
    <row r="169" s="65" customFormat="1" x14ac:dyDescent="0.25"/>
    <row r="170" s="65" customFormat="1" x14ac:dyDescent="0.25"/>
    <row r="171" s="65" customFormat="1" x14ac:dyDescent="0.25"/>
    <row r="172" s="65" customFormat="1" x14ac:dyDescent="0.25"/>
    <row r="173" s="65" customFormat="1" x14ac:dyDescent="0.25"/>
    <row r="174" s="65" customFormat="1" x14ac:dyDescent="0.25"/>
    <row r="175" s="65" customFormat="1" x14ac:dyDescent="0.25"/>
    <row r="176" s="65" customFormat="1" x14ac:dyDescent="0.25"/>
    <row r="177" s="65" customFormat="1" x14ac:dyDescent="0.25"/>
    <row r="178" s="65" customFormat="1" x14ac:dyDescent="0.25"/>
    <row r="179" s="65" customFormat="1" x14ac:dyDescent="0.25"/>
    <row r="180" s="65" customFormat="1" x14ac:dyDescent="0.25"/>
    <row r="181" s="65" customFormat="1" x14ac:dyDescent="0.25"/>
    <row r="182" s="65" customFormat="1" x14ac:dyDescent="0.25"/>
    <row r="183" s="65" customFormat="1" x14ac:dyDescent="0.25"/>
    <row r="184" s="65" customFormat="1" x14ac:dyDescent="0.25"/>
    <row r="185" s="65" customFormat="1" x14ac:dyDescent="0.25"/>
    <row r="186" s="65" customFormat="1" x14ac:dyDescent="0.25"/>
    <row r="187" s="65" customFormat="1" x14ac:dyDescent="0.25"/>
    <row r="188" s="65" customFormat="1" x14ac:dyDescent="0.25"/>
    <row r="189" s="65" customFormat="1" x14ac:dyDescent="0.25"/>
    <row r="190" s="65" customFormat="1" x14ac:dyDescent="0.25"/>
    <row r="191" s="65" customFormat="1" x14ac:dyDescent="0.25"/>
    <row r="192" s="65" customFormat="1" x14ac:dyDescent="0.25"/>
    <row r="193" s="65" customFormat="1" x14ac:dyDescent="0.25"/>
    <row r="194" s="65" customFormat="1" x14ac:dyDescent="0.25"/>
    <row r="195" s="65" customFormat="1" x14ac:dyDescent="0.25"/>
    <row r="196" s="65" customFormat="1" x14ac:dyDescent="0.25"/>
    <row r="197" s="65" customFormat="1" x14ac:dyDescent="0.25"/>
    <row r="198" s="65" customFormat="1" x14ac:dyDescent="0.25"/>
    <row r="199" s="65" customFormat="1" x14ac:dyDescent="0.25"/>
    <row r="200" s="65" customFormat="1" x14ac:dyDescent="0.25"/>
    <row r="201" s="65" customFormat="1" x14ac:dyDescent="0.25"/>
    <row r="202" s="65" customFormat="1" x14ac:dyDescent="0.25"/>
    <row r="203" s="65" customFormat="1" x14ac:dyDescent="0.25"/>
    <row r="204" s="65" customFormat="1" x14ac:dyDescent="0.25"/>
    <row r="205" s="65" customFormat="1" x14ac:dyDescent="0.25"/>
    <row r="206" s="65" customFormat="1" x14ac:dyDescent="0.25"/>
    <row r="207" s="65" customFormat="1" x14ac:dyDescent="0.25"/>
    <row r="208" s="65" customFormat="1" x14ac:dyDescent="0.25"/>
    <row r="209" s="65" customFormat="1" x14ac:dyDescent="0.25"/>
    <row r="210" s="65" customFormat="1" x14ac:dyDescent="0.25"/>
    <row r="211" s="65" customFormat="1" x14ac:dyDescent="0.25"/>
    <row r="212" s="65" customFormat="1" x14ac:dyDescent="0.25"/>
    <row r="213" s="65" customFormat="1" x14ac:dyDescent="0.25"/>
    <row r="214" s="65" customFormat="1" x14ac:dyDescent="0.25"/>
    <row r="215" s="65" customFormat="1" x14ac:dyDescent="0.25"/>
    <row r="216" s="65" customFormat="1" x14ac:dyDescent="0.25"/>
    <row r="217" s="65" customFormat="1" x14ac:dyDescent="0.25"/>
    <row r="218" s="65" customFormat="1" x14ac:dyDescent="0.25"/>
    <row r="219" s="65" customFormat="1" x14ac:dyDescent="0.25"/>
    <row r="220" s="65" customFormat="1" x14ac:dyDescent="0.25"/>
    <row r="221" s="65" customFormat="1" x14ac:dyDescent="0.25"/>
    <row r="222" s="65" customFormat="1" x14ac:dyDescent="0.25"/>
    <row r="223" s="65" customFormat="1" x14ac:dyDescent="0.25"/>
    <row r="224" s="65" customFormat="1" x14ac:dyDescent="0.25"/>
    <row r="225" s="65" customFormat="1" x14ac:dyDescent="0.25"/>
    <row r="226" s="65" customFormat="1" x14ac:dyDescent="0.25"/>
    <row r="227" s="65" customFormat="1" x14ac:dyDescent="0.25"/>
    <row r="228" s="65" customFormat="1" x14ac:dyDescent="0.25"/>
    <row r="229" s="65" customFormat="1" x14ac:dyDescent="0.25"/>
    <row r="230" s="65" customFormat="1" x14ac:dyDescent="0.25"/>
    <row r="231" s="65" customFormat="1" x14ac:dyDescent="0.25"/>
    <row r="232" s="65" customFormat="1" x14ac:dyDescent="0.25"/>
    <row r="233" s="65" customFormat="1" x14ac:dyDescent="0.25"/>
    <row r="234" s="65" customFormat="1" x14ac:dyDescent="0.25"/>
    <row r="235" s="65" customFormat="1" x14ac:dyDescent="0.25"/>
    <row r="236" s="65" customFormat="1" x14ac:dyDescent="0.25"/>
    <row r="237" s="65" customFormat="1" x14ac:dyDescent="0.25"/>
    <row r="238" s="65" customFormat="1" x14ac:dyDescent="0.25"/>
    <row r="239" s="65" customFormat="1" x14ac:dyDescent="0.25"/>
    <row r="240" s="65" customFormat="1" x14ac:dyDescent="0.25"/>
    <row r="241" s="65" customFormat="1" x14ac:dyDescent="0.25"/>
    <row r="242" s="65" customFormat="1" x14ac:dyDescent="0.25"/>
    <row r="243" s="65" customFormat="1" x14ac:dyDescent="0.25"/>
    <row r="244" s="65" customFormat="1" x14ac:dyDescent="0.25"/>
    <row r="245" s="65" customFormat="1" x14ac:dyDescent="0.25"/>
    <row r="246" s="65" customFormat="1" x14ac:dyDescent="0.25"/>
    <row r="247" s="65" customFormat="1" x14ac:dyDescent="0.25"/>
    <row r="248" s="65" customFormat="1" x14ac:dyDescent="0.25"/>
    <row r="249" s="65" customFormat="1" x14ac:dyDescent="0.25"/>
    <row r="250" s="65" customFormat="1" x14ac:dyDescent="0.25"/>
    <row r="251" s="65" customFormat="1" x14ac:dyDescent="0.25"/>
    <row r="252" s="65" customFormat="1" x14ac:dyDescent="0.25"/>
    <row r="253" s="65" customFormat="1" x14ac:dyDescent="0.25"/>
    <row r="254" s="65" customFormat="1" x14ac:dyDescent="0.25"/>
    <row r="255" s="65" customFormat="1" x14ac:dyDescent="0.25"/>
    <row r="256" s="65" customFormat="1" x14ac:dyDescent="0.25"/>
    <row r="257" s="65" customFormat="1" x14ac:dyDescent="0.25"/>
    <row r="258" s="65" customFormat="1" x14ac:dyDescent="0.25"/>
    <row r="259" s="65" customFormat="1" x14ac:dyDescent="0.25"/>
    <row r="260" s="65" customFormat="1" x14ac:dyDescent="0.25"/>
    <row r="261" s="65" customFormat="1" x14ac:dyDescent="0.25"/>
    <row r="262" s="65" customFormat="1" x14ac:dyDescent="0.25"/>
    <row r="263" s="65" customFormat="1" x14ac:dyDescent="0.25"/>
    <row r="264" s="65" customFormat="1" x14ac:dyDescent="0.25"/>
    <row r="265" s="65" customFormat="1" x14ac:dyDescent="0.25"/>
    <row r="266" s="65" customFormat="1" x14ac:dyDescent="0.25"/>
    <row r="267" s="65" customFormat="1" x14ac:dyDescent="0.25"/>
    <row r="268" s="65" customFormat="1" x14ac:dyDescent="0.25"/>
    <row r="269" s="65" customFormat="1" x14ac:dyDescent="0.25"/>
    <row r="270" s="65" customFormat="1" x14ac:dyDescent="0.25"/>
    <row r="271" s="65" customFormat="1" x14ac:dyDescent="0.25"/>
    <row r="272" s="65" customFormat="1" x14ac:dyDescent="0.25"/>
    <row r="273" s="65" customFormat="1" x14ac:dyDescent="0.25"/>
    <row r="274" s="65" customFormat="1" x14ac:dyDescent="0.25"/>
    <row r="275" s="65" customFormat="1" x14ac:dyDescent="0.25"/>
    <row r="276" s="65" customFormat="1" x14ac:dyDescent="0.25"/>
    <row r="277" s="65" customFormat="1" x14ac:dyDescent="0.25"/>
    <row r="278" s="65" customFormat="1" x14ac:dyDescent="0.25"/>
    <row r="279" s="65" customFormat="1" x14ac:dyDescent="0.25"/>
    <row r="280" s="65" customFormat="1" x14ac:dyDescent="0.25"/>
    <row r="281" s="65" customFormat="1" x14ac:dyDescent="0.25"/>
    <row r="282" s="65" customFormat="1" x14ac:dyDescent="0.25"/>
    <row r="283" s="65" customFormat="1" x14ac:dyDescent="0.25"/>
    <row r="284" s="65" customFormat="1" x14ac:dyDescent="0.25"/>
    <row r="285" s="65" customFormat="1" x14ac:dyDescent="0.25"/>
    <row r="286" s="65" customFormat="1" x14ac:dyDescent="0.25"/>
    <row r="287" s="65" customFormat="1" x14ac:dyDescent="0.25"/>
    <row r="288" s="65" customFormat="1" x14ac:dyDescent="0.25"/>
    <row r="289" s="65" customFormat="1" x14ac:dyDescent="0.25"/>
    <row r="290" s="65" customFormat="1" x14ac:dyDescent="0.25"/>
    <row r="291" s="65" customFormat="1" x14ac:dyDescent="0.25"/>
    <row r="292" s="65" customFormat="1" x14ac:dyDescent="0.25"/>
    <row r="293" s="65" customFormat="1" x14ac:dyDescent="0.25"/>
    <row r="294" s="65" customFormat="1" x14ac:dyDescent="0.25"/>
    <row r="295" s="65" customFormat="1" x14ac:dyDescent="0.25"/>
    <row r="296" s="65" customFormat="1" x14ac:dyDescent="0.25"/>
    <row r="297" s="65" customFormat="1" x14ac:dyDescent="0.25"/>
    <row r="298" s="65" customFormat="1" x14ac:dyDescent="0.25"/>
    <row r="299" s="65" customFormat="1" x14ac:dyDescent="0.25"/>
    <row r="300" s="65" customFormat="1" x14ac:dyDescent="0.25"/>
    <row r="301" s="65" customFormat="1" x14ac:dyDescent="0.25"/>
    <row r="302" s="65" customFormat="1" x14ac:dyDescent="0.25"/>
    <row r="303" s="65" customFormat="1" x14ac:dyDescent="0.25"/>
    <row r="304" s="65" customFormat="1" x14ac:dyDescent="0.25"/>
    <row r="305" s="65" customFormat="1" x14ac:dyDescent="0.25"/>
    <row r="306" s="65" customFormat="1" x14ac:dyDescent="0.25"/>
    <row r="307" s="65" customFormat="1" x14ac:dyDescent="0.25"/>
    <row r="308" s="65" customFormat="1" x14ac:dyDescent="0.25"/>
    <row r="309" s="65" customFormat="1" x14ac:dyDescent="0.25"/>
    <row r="310" s="65" customFormat="1" x14ac:dyDescent="0.25"/>
    <row r="311" s="65" customFormat="1" x14ac:dyDescent="0.25"/>
    <row r="312" s="65" customFormat="1" x14ac:dyDescent="0.25"/>
    <row r="313" s="65" customFormat="1" x14ac:dyDescent="0.25"/>
    <row r="314" s="65" customFormat="1" x14ac:dyDescent="0.25"/>
    <row r="315" s="65" customFormat="1" x14ac:dyDescent="0.25"/>
    <row r="316" s="65" customFormat="1" x14ac:dyDescent="0.25"/>
    <row r="317" s="65" customFormat="1" x14ac:dyDescent="0.25"/>
    <row r="318" s="65" customFormat="1" x14ac:dyDescent="0.25"/>
    <row r="319" s="65" customFormat="1" x14ac:dyDescent="0.25"/>
    <row r="320" s="65" customFormat="1" x14ac:dyDescent="0.25"/>
    <row r="321" s="65" customFormat="1" x14ac:dyDescent="0.25"/>
    <row r="322" s="65" customFormat="1" x14ac:dyDescent="0.25"/>
    <row r="323" s="65" customFormat="1" x14ac:dyDescent="0.25"/>
    <row r="324" s="65" customFormat="1" x14ac:dyDescent="0.25"/>
    <row r="325" s="65" customFormat="1" x14ac:dyDescent="0.25"/>
    <row r="326" s="65" customFormat="1" x14ac:dyDescent="0.25"/>
    <row r="327" s="65" customFormat="1" x14ac:dyDescent="0.25"/>
    <row r="328" s="65" customFormat="1" x14ac:dyDescent="0.25"/>
    <row r="329" s="65" customFormat="1" x14ac:dyDescent="0.25"/>
    <row r="330" s="65" customFormat="1" x14ac:dyDescent="0.25"/>
    <row r="331" s="65" customFormat="1" x14ac:dyDescent="0.25"/>
    <row r="332" s="65" customFormat="1" x14ac:dyDescent="0.25"/>
    <row r="333" s="65" customFormat="1" x14ac:dyDescent="0.25"/>
    <row r="334" s="65" customFormat="1" x14ac:dyDescent="0.25"/>
    <row r="335" s="65" customFormat="1" x14ac:dyDescent="0.25"/>
    <row r="336" s="65" customFormat="1" x14ac:dyDescent="0.25"/>
    <row r="337" s="65" customFormat="1" x14ac:dyDescent="0.25"/>
    <row r="338" s="65" customFormat="1" x14ac:dyDescent="0.25"/>
    <row r="339" s="65" customFormat="1" x14ac:dyDescent="0.25"/>
    <row r="340" s="65" customFormat="1" x14ac:dyDescent="0.25"/>
    <row r="341" s="65" customFormat="1" x14ac:dyDescent="0.25"/>
    <row r="342" s="65" customFormat="1" x14ac:dyDescent="0.25"/>
    <row r="343" s="65" customFormat="1" x14ac:dyDescent="0.25"/>
    <row r="344" s="65" customFormat="1" x14ac:dyDescent="0.25"/>
    <row r="345" s="65" customFormat="1" x14ac:dyDescent="0.25"/>
    <row r="346" s="65" customFormat="1" x14ac:dyDescent="0.25"/>
    <row r="347" s="65" customFormat="1" x14ac:dyDescent="0.25"/>
    <row r="348" s="65" customFormat="1" x14ac:dyDescent="0.25"/>
    <row r="349" s="65" customFormat="1" x14ac:dyDescent="0.25"/>
    <row r="350" s="65" customFormat="1" x14ac:dyDescent="0.25"/>
    <row r="351" s="65" customFormat="1" x14ac:dyDescent="0.25"/>
    <row r="352" s="65" customFormat="1" x14ac:dyDescent="0.25"/>
    <row r="353" s="65" customFormat="1" x14ac:dyDescent="0.25"/>
    <row r="354" s="65" customFormat="1" x14ac:dyDescent="0.25"/>
    <row r="355" s="65" customFormat="1" x14ac:dyDescent="0.25"/>
    <row r="356" s="65" customFormat="1" x14ac:dyDescent="0.25"/>
    <row r="357" s="65" customFormat="1" x14ac:dyDescent="0.25"/>
    <row r="358" s="65" customFormat="1" x14ac:dyDescent="0.25"/>
    <row r="359" s="65" customFormat="1" x14ac:dyDescent="0.25"/>
    <row r="360" s="65" customFormat="1" x14ac:dyDescent="0.25"/>
    <row r="361" s="65" customFormat="1" x14ac:dyDescent="0.25"/>
    <row r="362" s="65" customFormat="1" x14ac:dyDescent="0.25"/>
    <row r="363" s="65" customFormat="1" x14ac:dyDescent="0.25"/>
    <row r="364" s="65" customFormat="1" x14ac:dyDescent="0.25"/>
    <row r="365" s="65" customFormat="1" x14ac:dyDescent="0.25"/>
    <row r="366" s="65" customFormat="1" x14ac:dyDescent="0.25"/>
    <row r="367" s="65" customFormat="1" x14ac:dyDescent="0.25"/>
    <row r="368" s="65" customFormat="1" x14ac:dyDescent="0.25"/>
    <row r="369" s="65" customFormat="1" x14ac:dyDescent="0.25"/>
    <row r="370" s="65" customFormat="1" x14ac:dyDescent="0.25"/>
    <row r="371" s="65" customFormat="1" x14ac:dyDescent="0.25"/>
    <row r="372" s="65" customFormat="1" x14ac:dyDescent="0.25"/>
  </sheetData>
  <sheetProtection algorithmName="SHA-512" hashValue="c0EoEwtzApPsfDZ7K+RR/ptGnIHaAQbyhH1qNMbDNl8DvTqTe1jyDvUyo3nmD1AHnPMLlQ9C4qs8NHXpie0sYw==" saltValue="aky7sBU0vt3gcNc36BHuZw==" spinCount="100000" sheet="1" objects="1" scenarios="1"/>
  <autoFilter ref="A1:S87">
    <filterColumn colId="12">
      <filters>
        <filter val="социально-экономический 2"/>
      </filters>
    </filterColumn>
    <sortState ref="A2:U168">
      <sortCondition ref="M1:M112"/>
    </sortState>
  </autoFilter>
  <mergeCells count="3">
    <mergeCell ref="N1:S1"/>
    <mergeCell ref="A9:U9"/>
    <mergeCell ref="A80:U80"/>
  </mergeCells>
  <conditionalFormatting sqref="E4:E8 E84:E88 E38:E78 E10:E35">
    <cfRule type="cellIs" dxfId="39" priority="64" operator="lessThan">
      <formula>28</formula>
    </cfRule>
  </conditionalFormatting>
  <conditionalFormatting sqref="I4:I8 I84:I88 I38:I78 I10:I35">
    <cfRule type="cellIs" dxfId="38" priority="63" operator="lessThan">
      <formula>18</formula>
    </cfRule>
  </conditionalFormatting>
  <conditionalFormatting sqref="N4:N6 N10:N35 N84:N88 N38:N78">
    <cfRule type="cellIs" dxfId="37" priority="62" operator="lessThan">
      <formula>29</formula>
    </cfRule>
  </conditionalFormatting>
  <conditionalFormatting sqref="Q4:Q6 Q10:Q35 Q84:Q88 Q38:Q78">
    <cfRule type="cellIs" dxfId="36" priority="61" operator="lessThan">
      <formula>23</formula>
    </cfRule>
  </conditionalFormatting>
  <conditionalFormatting sqref="E39">
    <cfRule type="cellIs" dxfId="35" priority="40" operator="lessThan">
      <formula>28</formula>
    </cfRule>
  </conditionalFormatting>
  <conditionalFormatting sqref="I39">
    <cfRule type="cellIs" dxfId="34" priority="39" operator="lessThan">
      <formula>18</formula>
    </cfRule>
  </conditionalFormatting>
  <conditionalFormatting sqref="N39">
    <cfRule type="cellIs" dxfId="33" priority="38" operator="lessThan">
      <formula>29</formula>
    </cfRule>
  </conditionalFormatting>
  <conditionalFormatting sqref="Q39">
    <cfRule type="cellIs" dxfId="32" priority="37" operator="lessThan">
      <formula>23</formula>
    </cfRule>
  </conditionalFormatting>
  <conditionalFormatting sqref="E63:E64">
    <cfRule type="cellIs" dxfId="31" priority="36" operator="lessThan">
      <formula>28</formula>
    </cfRule>
  </conditionalFormatting>
  <conditionalFormatting sqref="I63:I64">
    <cfRule type="cellIs" dxfId="30" priority="35" operator="lessThan">
      <formula>18</formula>
    </cfRule>
  </conditionalFormatting>
  <conditionalFormatting sqref="N63:N64">
    <cfRule type="cellIs" dxfId="29" priority="34" operator="lessThan">
      <formula>29</formula>
    </cfRule>
  </conditionalFormatting>
  <conditionalFormatting sqref="Q63:Q64">
    <cfRule type="cellIs" dxfId="28" priority="33" operator="lessThan">
      <formula>23</formula>
    </cfRule>
  </conditionalFormatting>
  <conditionalFormatting sqref="E64">
    <cfRule type="cellIs" dxfId="27" priority="32" operator="lessThan">
      <formula>28</formula>
    </cfRule>
  </conditionalFormatting>
  <conditionalFormatting sqref="I64">
    <cfRule type="cellIs" dxfId="26" priority="31" operator="lessThan">
      <formula>18</formula>
    </cfRule>
  </conditionalFormatting>
  <conditionalFormatting sqref="N64">
    <cfRule type="cellIs" dxfId="25" priority="30" operator="lessThan">
      <formula>29</formula>
    </cfRule>
  </conditionalFormatting>
  <conditionalFormatting sqref="Q64">
    <cfRule type="cellIs" dxfId="24" priority="29" operator="lessThan">
      <formula>23</formula>
    </cfRule>
  </conditionalFormatting>
  <conditionalFormatting sqref="E84:E85">
    <cfRule type="cellIs" dxfId="23" priority="28" operator="lessThan">
      <formula>28</formula>
    </cfRule>
  </conditionalFormatting>
  <conditionalFormatting sqref="I84:I85">
    <cfRule type="cellIs" dxfId="22" priority="27" operator="lessThan">
      <formula>18</formula>
    </cfRule>
  </conditionalFormatting>
  <conditionalFormatting sqref="N84:N85">
    <cfRule type="cellIs" dxfId="21" priority="26" operator="lessThan">
      <formula>29</formula>
    </cfRule>
  </conditionalFormatting>
  <conditionalFormatting sqref="Q84:Q85">
    <cfRule type="cellIs" dxfId="20" priority="25" operator="lessThan">
      <formula>23</formula>
    </cfRule>
  </conditionalFormatting>
  <conditionalFormatting sqref="E25">
    <cfRule type="cellIs" dxfId="19" priority="24" operator="lessThan">
      <formula>28</formula>
    </cfRule>
  </conditionalFormatting>
  <conditionalFormatting sqref="I25">
    <cfRule type="cellIs" dxfId="18" priority="23" operator="lessThan">
      <formula>18</formula>
    </cfRule>
  </conditionalFormatting>
  <conditionalFormatting sqref="N25">
    <cfRule type="cellIs" dxfId="17" priority="22" operator="lessThan">
      <formula>29</formula>
    </cfRule>
  </conditionalFormatting>
  <conditionalFormatting sqref="Q25">
    <cfRule type="cellIs" dxfId="16" priority="21" operator="lessThan">
      <formula>23</formula>
    </cfRule>
  </conditionalFormatting>
  <conditionalFormatting sqref="Q79">
    <cfRule type="cellIs" dxfId="15" priority="17" operator="lessThan">
      <formula>23</formula>
    </cfRule>
  </conditionalFormatting>
  <conditionalFormatting sqref="E79">
    <cfRule type="cellIs" dxfId="14" priority="20" operator="lessThan">
      <formula>28</formula>
    </cfRule>
  </conditionalFormatting>
  <conditionalFormatting sqref="I79">
    <cfRule type="cellIs" dxfId="13" priority="19" operator="lessThan">
      <formula>18</formula>
    </cfRule>
  </conditionalFormatting>
  <conditionalFormatting sqref="N79">
    <cfRule type="cellIs" dxfId="12" priority="18" operator="lessThan">
      <formula>29</formula>
    </cfRule>
  </conditionalFormatting>
  <conditionalFormatting sqref="E37">
    <cfRule type="cellIs" dxfId="11" priority="16" operator="lessThan">
      <formula>28</formula>
    </cfRule>
  </conditionalFormatting>
  <conditionalFormatting sqref="I37">
    <cfRule type="cellIs" dxfId="10" priority="15" operator="lessThan">
      <formula>18</formula>
    </cfRule>
  </conditionalFormatting>
  <conditionalFormatting sqref="N37">
    <cfRule type="cellIs" dxfId="9" priority="14" operator="lessThan">
      <formula>29</formula>
    </cfRule>
  </conditionalFormatting>
  <conditionalFormatting sqref="Q37">
    <cfRule type="cellIs" dxfId="8" priority="13" operator="lessThan">
      <formula>23</formula>
    </cfRule>
  </conditionalFormatting>
  <conditionalFormatting sqref="Q81:Q83">
    <cfRule type="cellIs" dxfId="7" priority="9" operator="lessThan">
      <formula>23</formula>
    </cfRule>
  </conditionalFormatting>
  <conditionalFormatting sqref="E81:E83">
    <cfRule type="cellIs" dxfId="6" priority="12" operator="lessThan">
      <formula>28</formula>
    </cfRule>
  </conditionalFormatting>
  <conditionalFormatting sqref="I81:I83">
    <cfRule type="cellIs" dxfId="5" priority="11" operator="lessThan">
      <formula>18</formula>
    </cfRule>
  </conditionalFormatting>
  <conditionalFormatting sqref="N81:N83">
    <cfRule type="cellIs" dxfId="4" priority="10" operator="lessThan">
      <formula>29</formula>
    </cfRule>
  </conditionalFormatting>
  <conditionalFormatting sqref="Q36">
    <cfRule type="cellIs" dxfId="3" priority="1" operator="lessThan">
      <formula>23</formula>
    </cfRule>
  </conditionalFormatting>
  <conditionalFormatting sqref="E36">
    <cfRule type="cellIs" dxfId="2" priority="4" operator="lessThan">
      <formula>28</formula>
    </cfRule>
  </conditionalFormatting>
  <conditionalFormatting sqref="I36">
    <cfRule type="cellIs" dxfId="1" priority="3" operator="lessThan">
      <formula>18</formula>
    </cfRule>
  </conditionalFormatting>
  <conditionalFormatting sqref="N36">
    <cfRule type="cellIs" dxfId="0" priority="2" operator="lessThan">
      <formula>29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Медиа</vt:lpstr>
      <vt:lpstr>технологический</vt:lpstr>
      <vt:lpstr>естественно-научный</vt:lpstr>
      <vt:lpstr>соц-эконом (1 корпус)</vt:lpstr>
      <vt:lpstr>соц-эконом (2 корпус)</vt:lpstr>
      <vt:lpstr>'естественно-научный'!Область_печати</vt:lpstr>
      <vt:lpstr>Медиа!Область_печати</vt:lpstr>
      <vt:lpstr>'соц-эконом (1 корпус)'!Область_печати</vt:lpstr>
      <vt:lpstr>'соц-эконом (2 корпус)'!Область_печати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2023-07-11T08:37:17Z</cp:lastPrinted>
  <dcterms:created xsi:type="dcterms:W3CDTF">2023-07-10T13:40:54Z</dcterms:created>
  <dcterms:modified xsi:type="dcterms:W3CDTF">2025-07-16T10:43:23Z</dcterms:modified>
</cp:coreProperties>
</file>